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Parliamentary Papers\House Papers\Question Papers\2019\6th Parliament\Replies\26 July 2019\"/>
    </mc:Choice>
  </mc:AlternateContent>
  <bookViews>
    <workbookView xWindow="0" yWindow="0" windowWidth="20160" windowHeight="9048"/>
  </bookViews>
  <sheets>
    <sheet name="ALL" sheetId="4" r:id="rId1"/>
    <sheet name="Sheet1" sheetId="11" r:id="rId2"/>
    <sheet name="Sheet2" sheetId="12" r:id="rId3"/>
  </sheets>
  <externalReferences>
    <externalReference r:id="rId4"/>
    <externalReference r:id="rId5"/>
    <externalReference r:id="rId6"/>
    <externalReference r:id="rId7"/>
    <externalReference r:id="rId8"/>
  </externalReferences>
  <definedNames>
    <definedName name="_xlnm._FilterDatabase" localSheetId="0" hidden="1">ALL!$A$6:$I$50</definedName>
    <definedName name="Bitou">[1]Cashflow!$C$1368:$AB$1425</definedName>
    <definedName name="BreedeRiverWinelands">[1]Cashflow!$C$763:$AB$817</definedName>
    <definedName name="BreedeValley">[1]Cashflow!$C$700:$AB$761</definedName>
    <definedName name="BTYPE">#REF!</definedName>
    <definedName name="BUDGETYPE">#REF!</definedName>
    <definedName name="BUDTYPE">#REF!</definedName>
    <definedName name="CapeTown">#REF!</definedName>
    <definedName name="CapeWinelands">#REF!</definedName>
    <definedName name="CapeWinelandsDM">[1]Cashflow!$C$819:$AB$867</definedName>
    <definedName name="CentralKaroo">#REF!</definedName>
    <definedName name="Comments">[2]Comments!$A$1:$G$17</definedName>
    <definedName name="CONTYPE">#REF!</definedName>
    <definedName name="DC">#REF!</definedName>
    <definedName name="DCOUNCIL">#REF!</definedName>
    <definedName name="DCS">'[3]LIST TEMPLATE'!$F$2:$F$295</definedName>
    <definedName name="DENSITY">#REF!</definedName>
    <definedName name="Disbursements">#REF!</definedName>
    <definedName name="Drakenstein">[1]Cashflow!$C$573:$AB$632</definedName>
    <definedName name="Edem">#REF!</definedName>
    <definedName name="Eden">#REF!</definedName>
    <definedName name="EdenDM">[1]Cashflow!$C$1505:$AB$1580</definedName>
    <definedName name="EmploymentEPWP">[1]Cashflow!#REF!</definedName>
    <definedName name="FUNDING">'[4]LIST TEMPLATE'!$C$20:$C$22</definedName>
    <definedName name="George">[1]Cashflow!$C$1234:$AB$1296</definedName>
    <definedName name="Kannaland">[1]Cashflow!$C$1054:$AB$1105</definedName>
    <definedName name="Knysna">[1]Cashflow!$C$1427:$AB$1503</definedName>
    <definedName name="Matzikama">[1]Cashflow!$C$261:$AB$319</definedName>
    <definedName name="MECReport">[1]Cashflow!$AD$31:$AS$1656</definedName>
    <definedName name="MoppoMene">'[1]Cashflow Summary'!$A$2:$AB$46</definedName>
    <definedName name="MosselBay">[1]Cashflow!$C$1156:$AB$1232</definedName>
    <definedName name="MUNIC">#REF!</definedName>
    <definedName name="municname">[5]Template!$I$2:$I$295</definedName>
    <definedName name="Oudtshoorn">[1]Cashflow!$C$1298:$AB$1366</definedName>
    <definedName name="Overberg">#REF!</definedName>
    <definedName name="Overstrand">[1]Cashflow!$C$945:$AB$1000</definedName>
    <definedName name="_xlnm.Print_Titles" localSheetId="0">ALL!$2:$4</definedName>
    <definedName name="PROFILE">#REF!</definedName>
    <definedName name="PROJTYPE">#REF!</definedName>
    <definedName name="PROVINCE">#REF!</definedName>
    <definedName name="PTYPE">#REF!</definedName>
    <definedName name="REGION">#REF!</definedName>
    <definedName name="SECTOR">#REF!</definedName>
    <definedName name="STATUS">#REF!</definedName>
    <definedName name="Stellenbosch">[1]Cashflow!$C$634:$AB$698</definedName>
    <definedName name="Swartland">[1]Cashflow!$C$418:$AB$467</definedName>
    <definedName name="Theewaterskloof">[1]Cashflow!$C$869:$AB$943</definedName>
    <definedName name="WC">#REF!</definedName>
    <definedName name="WestCoast">#REF!</definedName>
    <definedName name="WesternCape">#REF!</definedName>
    <definedName name="Witzenberg">[1]Cashflow!$C$530:$AB$571</definedName>
    <definedName name="YEAR">#REF!</definedName>
    <definedName name="YESNO">#REF!</definedName>
    <definedName name="YESORNO">'[4]LIST TEMPLATE'!$C$43:$C$44</definedName>
  </definedNames>
  <calcPr calcId="171027"/>
</workbook>
</file>

<file path=xl/calcChain.xml><?xml version="1.0" encoding="utf-8"?>
<calcChain xmlns="http://schemas.openxmlformats.org/spreadsheetml/2006/main">
  <c r="F48" i="4" l="1"/>
  <c r="B6" i="4" l="1"/>
  <c r="C6" i="4"/>
  <c r="D6" i="4"/>
  <c r="B7" i="4"/>
  <c r="C7" i="4"/>
  <c r="D7" i="4"/>
  <c r="B11" i="4"/>
  <c r="C11" i="4"/>
  <c r="D11" i="4"/>
  <c r="B12" i="4"/>
  <c r="C12" i="4"/>
  <c r="D12" i="4"/>
  <c r="B13" i="4"/>
  <c r="C13" i="4"/>
  <c r="D13" i="4"/>
  <c r="B14" i="4"/>
  <c r="C14" i="4"/>
  <c r="D14" i="4"/>
  <c r="B15" i="4"/>
  <c r="C15" i="4"/>
  <c r="D15" i="4"/>
  <c r="B19" i="4"/>
  <c r="C19" i="4"/>
  <c r="D19" i="4"/>
  <c r="B20" i="4"/>
  <c r="C20" i="4"/>
  <c r="D20" i="4"/>
  <c r="B21" i="4"/>
  <c r="C21" i="4"/>
  <c r="D21" i="4"/>
  <c r="B22" i="4"/>
  <c r="C22" i="4"/>
  <c r="D22" i="4"/>
  <c r="B26" i="4"/>
  <c r="C26" i="4"/>
  <c r="D26" i="4"/>
  <c r="B27" i="4"/>
  <c r="C27" i="4"/>
  <c r="D27" i="4"/>
  <c r="B28" i="4"/>
  <c r="C28" i="4"/>
  <c r="B32" i="4"/>
  <c r="C32" i="4"/>
  <c r="D32" i="4"/>
  <c r="B33" i="4"/>
  <c r="C33" i="4"/>
  <c r="D33" i="4"/>
  <c r="B34" i="4"/>
  <c r="C34" i="4"/>
  <c r="D34" i="4"/>
  <c r="B35" i="4"/>
  <c r="C35" i="4"/>
  <c r="D35" i="4"/>
  <c r="B36" i="4"/>
  <c r="C36" i="4"/>
  <c r="D36" i="4"/>
  <c r="B37" i="4"/>
  <c r="C37" i="4"/>
  <c r="D37" i="4"/>
  <c r="B38" i="4"/>
  <c r="C38" i="4"/>
  <c r="D38" i="4"/>
  <c r="B42" i="4"/>
  <c r="C42" i="4"/>
  <c r="D42" i="4"/>
  <c r="B43" i="4"/>
  <c r="C43" i="4"/>
  <c r="D43" i="4"/>
  <c r="B44" i="4"/>
  <c r="C44" i="4"/>
  <c r="D44" i="4"/>
  <c r="B45" i="4"/>
  <c r="C45" i="4"/>
  <c r="D45" i="4"/>
  <c r="B46" i="4"/>
  <c r="C46" i="4"/>
  <c r="D46" i="4"/>
  <c r="C8" i="4" l="1"/>
  <c r="D30" i="4"/>
  <c r="B24" i="4"/>
  <c r="C40" i="4"/>
  <c r="C30" i="4"/>
  <c r="B30" i="4"/>
  <c r="D24" i="4"/>
  <c r="C24" i="4"/>
  <c r="D8" i="4"/>
  <c r="C48" i="4"/>
  <c r="C17" i="4"/>
  <c r="B48" i="4"/>
  <c r="B40" i="4"/>
  <c r="D40" i="4"/>
  <c r="B17" i="4"/>
  <c r="B8" i="4"/>
  <c r="D48" i="4"/>
  <c r="D17" i="4"/>
  <c r="B50" i="4" l="1"/>
  <c r="C50" i="4"/>
  <c r="D50" i="4"/>
  <c r="M43" i="4" l="1"/>
  <c r="L43" i="4"/>
  <c r="M36" i="4"/>
  <c r="N36" i="4"/>
  <c r="N35" i="4"/>
  <c r="N32" i="4"/>
  <c r="N28" i="4"/>
  <c r="L27" i="4"/>
  <c r="M46" i="4" l="1"/>
  <c r="L46" i="4"/>
  <c r="M28" i="4"/>
  <c r="L28" i="4"/>
  <c r="M34" i="4"/>
  <c r="L33" i="4"/>
  <c r="L34" i="4"/>
  <c r="M33" i="4"/>
  <c r="L36" i="4"/>
  <c r="M32" i="4"/>
  <c r="M19" i="4"/>
  <c r="L19" i="4"/>
  <c r="M26" i="4"/>
  <c r="L26" i="4"/>
  <c r="L35" i="4"/>
  <c r="L32" i="4"/>
  <c r="M35" i="4"/>
  <c r="L21" i="4" l="1"/>
  <c r="M20" i="4"/>
  <c r="L20" i="4"/>
  <c r="M21" i="4"/>
  <c r="L12" i="4" l="1"/>
  <c r="M12" i="4"/>
  <c r="N46" i="4"/>
  <c r="N45" i="4"/>
  <c r="M45" i="4"/>
  <c r="L45" i="4"/>
  <c r="N44" i="4"/>
  <c r="M44" i="4"/>
  <c r="L44" i="4"/>
  <c r="N43" i="4"/>
  <c r="N42" i="4"/>
  <c r="M42" i="4"/>
  <c r="L42" i="4"/>
  <c r="N38" i="4"/>
  <c r="M38" i="4"/>
  <c r="L38" i="4"/>
  <c r="N37" i="4"/>
  <c r="M37" i="4"/>
  <c r="L37" i="4"/>
  <c r="N34" i="4"/>
  <c r="N33" i="4"/>
  <c r="N27" i="4"/>
  <c r="M27" i="4"/>
  <c r="N26" i="4"/>
  <c r="N22" i="4"/>
  <c r="M22" i="4"/>
  <c r="L22" i="4"/>
  <c r="N21" i="4"/>
  <c r="N20" i="4"/>
  <c r="N19" i="4"/>
  <c r="N15" i="4"/>
  <c r="M15" i="4"/>
  <c r="L15" i="4"/>
  <c r="N14" i="4"/>
  <c r="M14" i="4"/>
  <c r="L14" i="4"/>
  <c r="N13" i="4"/>
  <c r="M13" i="4"/>
  <c r="L13" i="4"/>
  <c r="N12" i="4"/>
  <c r="N11" i="4"/>
  <c r="M11" i="4"/>
  <c r="L11" i="4"/>
  <c r="N7" i="4"/>
  <c r="M7" i="4"/>
  <c r="L7" i="4"/>
  <c r="L6" i="4"/>
  <c r="L30" i="4" l="1"/>
  <c r="L17" i="4"/>
  <c r="M24" i="4"/>
  <c r="M30" i="4"/>
  <c r="N30" i="4"/>
  <c r="L8" i="4"/>
  <c r="N6" i="4"/>
  <c r="N8" i="4" s="1"/>
  <c r="N17" i="4"/>
  <c r="M40" i="4"/>
  <c r="N40" i="4"/>
  <c r="L40" i="4"/>
  <c r="L48" i="4"/>
  <c r="M17" i="4"/>
  <c r="L24" i="4"/>
  <c r="M48" i="4"/>
  <c r="N48" i="4"/>
  <c r="N24" i="4"/>
  <c r="M6" i="4"/>
  <c r="M8" i="4" s="1"/>
  <c r="I17" i="4" l="1"/>
  <c r="G17" i="4"/>
  <c r="H30" i="4"/>
  <c r="G30" i="4"/>
  <c r="J48" i="4"/>
  <c r="H48" i="4"/>
  <c r="G48" i="4"/>
  <c r="I48" i="4"/>
  <c r="G40" i="4"/>
  <c r="I40" i="4"/>
  <c r="J40" i="4"/>
  <c r="H40" i="4"/>
  <c r="J30" i="4"/>
  <c r="I30" i="4"/>
  <c r="J24" i="4"/>
  <c r="G24" i="4"/>
  <c r="H24" i="4"/>
  <c r="I24" i="4"/>
  <c r="H17" i="4"/>
  <c r="J17" i="4"/>
  <c r="G8" i="4"/>
  <c r="I8" i="4"/>
  <c r="J8" i="4"/>
  <c r="H8" i="4"/>
  <c r="H50" i="4" s="1"/>
  <c r="J50" i="4" l="1"/>
  <c r="I50" i="4"/>
  <c r="G50" i="4"/>
  <c r="F17" i="4"/>
  <c r="F40" i="4"/>
  <c r="F8" i="4" l="1"/>
  <c r="F24" i="4" l="1"/>
  <c r="F30" i="4" l="1"/>
  <c r="F50" i="4" l="1"/>
  <c r="M50" i="4" s="1"/>
  <c r="N50" i="4"/>
  <c r="L50" i="4" l="1"/>
</calcChain>
</file>

<file path=xl/sharedStrings.xml><?xml version="1.0" encoding="utf-8"?>
<sst xmlns="http://schemas.openxmlformats.org/spreadsheetml/2006/main" count="53" uniqueCount="50">
  <si>
    <t>Breede Valley</t>
  </si>
  <si>
    <t>Drakenstein</t>
  </si>
  <si>
    <t>Stellenbosch</t>
  </si>
  <si>
    <t>Witzenberg</t>
  </si>
  <si>
    <t xml:space="preserve">OVERBERG DISTRICT </t>
  </si>
  <si>
    <t xml:space="preserve">Cape Agulhas </t>
  </si>
  <si>
    <t xml:space="preserve">Overstrand </t>
  </si>
  <si>
    <t xml:space="preserve">Swellendam </t>
  </si>
  <si>
    <t xml:space="preserve">Theewaterskloof </t>
  </si>
  <si>
    <t>CENTRAL KAROO DISTRICT</t>
  </si>
  <si>
    <t>Beaufort West</t>
  </si>
  <si>
    <t>EDEN DISTRICT</t>
  </si>
  <si>
    <t xml:space="preserve">George </t>
  </si>
  <si>
    <t>Knysna</t>
  </si>
  <si>
    <t>Mossel Bay</t>
  </si>
  <si>
    <t>Oudtshoorn</t>
  </si>
  <si>
    <t>WEST COAST DISTRICT</t>
  </si>
  <si>
    <t>Berg River</t>
  </si>
  <si>
    <t>Cederberg</t>
  </si>
  <si>
    <t>Matzikama</t>
  </si>
  <si>
    <t xml:space="preserve">Saldanha Bay </t>
  </si>
  <si>
    <t>Swartland</t>
  </si>
  <si>
    <t xml:space="preserve">HOUSES </t>
  </si>
  <si>
    <t>Hessequa (Langeberg)</t>
  </si>
  <si>
    <t>SITES</t>
  </si>
  <si>
    <t xml:space="preserve">WINELANDS DISTRICT </t>
  </si>
  <si>
    <t>Laingsburg</t>
  </si>
  <si>
    <t>Prince Albert</t>
  </si>
  <si>
    <t>OTHER</t>
  </si>
  <si>
    <t>Kannaland</t>
  </si>
  <si>
    <t xml:space="preserve">Langeberg </t>
  </si>
  <si>
    <t xml:space="preserve">Bitou </t>
  </si>
  <si>
    <t>CITY OF CAPE TOWN</t>
  </si>
  <si>
    <t xml:space="preserve">  PROVINCIAL GOVERNMENT : WESTERN CAPE</t>
  </si>
  <si>
    <t>PROVINCIAL PROJECTS</t>
  </si>
  <si>
    <t>METRO AREA PROJECTS TOTAL</t>
  </si>
  <si>
    <t>WINELANDS DISTRICT TOTAL</t>
  </si>
  <si>
    <t>OVERBERG DISTRICT TOTAL</t>
  </si>
  <si>
    <t>KAROO DISTRICT TOTAL</t>
  </si>
  <si>
    <t>EDEN DISTRICT TOTAL</t>
  </si>
  <si>
    <t>WEST COAST DISTRICT TOTAL</t>
  </si>
  <si>
    <t>Number of projects</t>
  </si>
  <si>
    <t>TOTAL PROJECTS</t>
  </si>
  <si>
    <t>2014/15</t>
  </si>
  <si>
    <t>2015/16</t>
  </si>
  <si>
    <t>2016/17</t>
  </si>
  <si>
    <t>2017/18</t>
  </si>
  <si>
    <t>2018/19</t>
  </si>
  <si>
    <t>MUNICIPALITY</t>
  </si>
  <si>
    <t>Annexure 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</si>
</sst>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_)"/>
    <numFmt numFmtId="166" formatCode="0.00_)"/>
  </numFmts>
  <fonts count="13" x14ac:knownFonts="1">
    <font>
      <sz val="10"/>
      <name val="Arial"/>
    </font>
    <font>
      <sz val="10"/>
      <name val="Arial"/>
      <family val="2"/>
    </font>
    <font>
      <sz val="9"/>
      <name val="Arial"/>
      <family val="2"/>
    </font>
    <font>
      <b/>
      <sz val="9"/>
      <name val="Arial"/>
      <family val="2"/>
    </font>
    <font>
      <b/>
      <sz val="10"/>
      <name val="Arial"/>
      <family val="2"/>
    </font>
    <font>
      <b/>
      <sz val="12"/>
      <name val="Arial"/>
      <family val="2"/>
    </font>
    <font>
      <sz val="11"/>
      <name val="Arial"/>
      <family val="2"/>
    </font>
    <font>
      <b/>
      <sz val="11"/>
      <name val="Arial"/>
      <family val="2"/>
    </font>
    <font>
      <sz val="11"/>
      <name val="Tms Rmn"/>
    </font>
    <font>
      <b/>
      <i/>
      <sz val="16"/>
      <name val="Helv"/>
    </font>
    <font>
      <sz val="8"/>
      <color indexed="10"/>
      <name val="Arial Narrow"/>
      <family val="2"/>
    </font>
    <font>
      <sz val="10"/>
      <name val="Arial"/>
      <family val="2"/>
    </font>
    <font>
      <b/>
      <sz val="16"/>
      <name val="Century Gothic"/>
      <family val="2"/>
    </font>
  </fonts>
  <fills count="9">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99C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rgb="FFFFC000"/>
        <bgColor indexed="64"/>
      </patternFill>
    </fill>
  </fills>
  <borders count="3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9">
    <xf numFmtId="0" fontId="0" fillId="0" borderId="0"/>
    <xf numFmtId="165" fontId="8" fillId="0" borderId="0"/>
    <xf numFmtId="165" fontId="8" fillId="0" borderId="0"/>
    <xf numFmtId="165" fontId="8" fillId="0" borderId="0"/>
    <xf numFmtId="165" fontId="8" fillId="0" borderId="0"/>
    <xf numFmtId="165" fontId="8" fillId="0" borderId="0"/>
    <xf numFmtId="165" fontId="8" fillId="0" borderId="0"/>
    <xf numFmtId="165" fontId="8" fillId="0" borderId="0"/>
    <xf numFmtId="165" fontId="8" fillId="0" borderId="0"/>
    <xf numFmtId="164" fontId="11" fillId="0" borderId="0" applyFont="0" applyFill="0" applyBorder="0" applyAlignment="0" applyProtection="0"/>
    <xf numFmtId="166" fontId="9" fillId="0" borderId="0"/>
    <xf numFmtId="9" fontId="11" fillId="0" borderId="0" applyFont="0" applyFill="0" applyBorder="0" applyAlignment="0" applyProtection="0"/>
    <xf numFmtId="0" fontId="10" fillId="0" borderId="0">
      <alignment vertical="top"/>
    </xf>
    <xf numFmtId="0" fontId="11" fillId="0" borderId="0"/>
    <xf numFmtId="9" fontId="11" fillId="0" borderId="0" applyFont="0" applyFill="0" applyBorder="0" applyAlignment="0" applyProtection="0"/>
    <xf numFmtId="164" fontId="1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154">
    <xf numFmtId="0" fontId="0" fillId="0" borderId="0" xfId="0"/>
    <xf numFmtId="0" fontId="2" fillId="0" borderId="4" xfId="0" applyFont="1" applyBorder="1"/>
    <xf numFmtId="3" fontId="3" fillId="0" borderId="5" xfId="0" applyNumberFormat="1" applyFont="1" applyBorder="1"/>
    <xf numFmtId="0" fontId="6" fillId="0" borderId="0" xfId="0" applyFont="1"/>
    <xf numFmtId="3" fontId="3" fillId="0" borderId="0" xfId="0" applyNumberFormat="1" applyFont="1" applyFill="1" applyBorder="1"/>
    <xf numFmtId="0" fontId="0" fillId="0" borderId="0" xfId="0" applyFill="1" applyBorder="1"/>
    <xf numFmtId="3" fontId="3" fillId="0" borderId="1" xfId="0" applyNumberFormat="1" applyFont="1" applyFill="1" applyBorder="1"/>
    <xf numFmtId="0" fontId="2" fillId="0" borderId="4" xfId="0" applyFont="1" applyFill="1" applyBorder="1"/>
    <xf numFmtId="0" fontId="2" fillId="2" borderId="6" xfId="0" applyFont="1" applyFill="1" applyBorder="1"/>
    <xf numFmtId="0" fontId="7" fillId="0" borderId="5" xfId="0" applyFont="1" applyBorder="1"/>
    <xf numFmtId="0" fontId="2" fillId="0" borderId="6" xfId="0" applyFont="1" applyFill="1" applyBorder="1"/>
    <xf numFmtId="0" fontId="2" fillId="0" borderId="4" xfId="0" applyFont="1" applyFill="1" applyBorder="1" applyAlignment="1">
      <alignment vertical="center"/>
    </xf>
    <xf numFmtId="0" fontId="3" fillId="5" borderId="5" xfId="0" applyFont="1" applyFill="1" applyBorder="1"/>
    <xf numFmtId="0" fontId="0" fillId="0" borderId="0" xfId="0" applyAlignment="1">
      <alignment vertical="top"/>
    </xf>
    <xf numFmtId="0" fontId="0" fillId="0" borderId="0" xfId="0" applyAlignment="1">
      <alignment vertical="center"/>
    </xf>
    <xf numFmtId="3" fontId="3" fillId="0" borderId="19" xfId="0" applyNumberFormat="1" applyFont="1" applyFill="1" applyBorder="1"/>
    <xf numFmtId="3" fontId="3" fillId="0" borderId="22" xfId="0" applyNumberFormat="1" applyFont="1" applyFill="1" applyBorder="1"/>
    <xf numFmtId="3" fontId="7" fillId="0" borderId="19" xfId="0" applyNumberFormat="1" applyFont="1" applyBorder="1"/>
    <xf numFmtId="3" fontId="7" fillId="0" borderId="22" xfId="0" applyNumberFormat="1" applyFont="1" applyBorder="1"/>
    <xf numFmtId="3" fontId="3" fillId="2" borderId="19" xfId="0" applyNumberFormat="1" applyFont="1" applyFill="1" applyBorder="1"/>
    <xf numFmtId="3" fontId="3" fillId="2" borderId="22" xfId="0" applyNumberFormat="1" applyFont="1" applyFill="1" applyBorder="1"/>
    <xf numFmtId="3" fontId="3" fillId="0" borderId="19" xfId="0" applyNumberFormat="1" applyFont="1" applyBorder="1"/>
    <xf numFmtId="3" fontId="3" fillId="0" borderId="22" xfId="0" applyNumberFormat="1" applyFont="1" applyBorder="1"/>
    <xf numFmtId="3" fontId="3" fillId="0" borderId="20" xfId="0" applyNumberFormat="1" applyFont="1" applyFill="1" applyBorder="1"/>
    <xf numFmtId="3" fontId="3" fillId="0" borderId="14" xfId="0" applyNumberFormat="1" applyFont="1" applyFill="1" applyBorder="1"/>
    <xf numFmtId="3" fontId="3" fillId="0" borderId="16" xfId="0" applyNumberFormat="1" applyFont="1" applyFill="1" applyBorder="1"/>
    <xf numFmtId="3" fontId="3" fillId="0" borderId="15" xfId="0" applyNumberFormat="1" applyFont="1" applyFill="1" applyBorder="1"/>
    <xf numFmtId="9" fontId="3" fillId="2" borderId="15" xfId="0" applyNumberFormat="1" applyFont="1" applyFill="1" applyBorder="1"/>
    <xf numFmtId="9" fontId="3" fillId="2" borderId="16" xfId="0" applyNumberFormat="1" applyFont="1" applyFill="1" applyBorder="1"/>
    <xf numFmtId="3" fontId="3" fillId="5" borderId="19" xfId="0" applyNumberFormat="1" applyFont="1" applyFill="1" applyBorder="1"/>
    <xf numFmtId="3" fontId="3" fillId="5" borderId="22" xfId="0" applyNumberFormat="1" applyFont="1" applyFill="1" applyBorder="1"/>
    <xf numFmtId="3" fontId="3" fillId="0" borderId="11" xfId="0" applyNumberFormat="1" applyFont="1" applyBorder="1"/>
    <xf numFmtId="3" fontId="3" fillId="0" borderId="11" xfId="0" applyNumberFormat="1" applyFont="1" applyFill="1" applyBorder="1"/>
    <xf numFmtId="3" fontId="3" fillId="5" borderId="11" xfId="0" applyNumberFormat="1" applyFont="1" applyFill="1" applyBorder="1"/>
    <xf numFmtId="3" fontId="7" fillId="0" borderId="11" xfId="0" applyNumberFormat="1" applyFont="1" applyBorder="1"/>
    <xf numFmtId="3" fontId="3" fillId="2" borderId="11" xfId="0" applyNumberFormat="1" applyFont="1" applyFill="1" applyBorder="1"/>
    <xf numFmtId="3" fontId="3" fillId="0" borderId="2" xfId="0" applyNumberFormat="1" applyFont="1" applyFill="1" applyBorder="1"/>
    <xf numFmtId="0" fontId="0" fillId="0" borderId="0" xfId="0" applyBorder="1"/>
    <xf numFmtId="9" fontId="3" fillId="2" borderId="2" xfId="0" applyNumberFormat="1" applyFont="1" applyFill="1" applyBorder="1"/>
    <xf numFmtId="0" fontId="7" fillId="5" borderId="5" xfId="0" applyFont="1" applyFill="1" applyBorder="1"/>
    <xf numFmtId="3" fontId="4" fillId="5" borderId="11" xfId="0" applyNumberFormat="1" applyFont="1" applyFill="1" applyBorder="1"/>
    <xf numFmtId="3" fontId="4" fillId="5" borderId="19" xfId="0" applyNumberFormat="1" applyFont="1" applyFill="1" applyBorder="1"/>
    <xf numFmtId="3" fontId="4" fillId="5" borderId="22" xfId="0" applyNumberFormat="1" applyFont="1" applyFill="1" applyBorder="1"/>
    <xf numFmtId="0" fontId="3" fillId="0" borderId="6" xfId="0" applyFont="1" applyFill="1" applyBorder="1"/>
    <xf numFmtId="0" fontId="3" fillId="6" borderId="20" xfId="0" applyFont="1" applyFill="1" applyBorder="1"/>
    <xf numFmtId="3" fontId="3" fillId="6" borderId="20" xfId="0" applyNumberFormat="1" applyFont="1" applyFill="1" applyBorder="1"/>
    <xf numFmtId="3" fontId="3" fillId="6" borderId="14" xfId="0" applyNumberFormat="1" applyFont="1" applyFill="1" applyBorder="1"/>
    <xf numFmtId="3" fontId="3" fillId="6" borderId="15" xfId="0" applyNumberFormat="1" applyFont="1" applyFill="1" applyBorder="1"/>
    <xf numFmtId="3" fontId="3" fillId="6" borderId="16" xfId="0" applyNumberFormat="1" applyFont="1" applyFill="1" applyBorder="1"/>
    <xf numFmtId="3" fontId="7" fillId="0" borderId="5" xfId="0" applyNumberFormat="1" applyFont="1" applyFill="1" applyBorder="1" applyAlignment="1">
      <alignment vertical="center"/>
    </xf>
    <xf numFmtId="3" fontId="7" fillId="0" borderId="11" xfId="0" applyNumberFormat="1" applyFont="1" applyFill="1" applyBorder="1" applyAlignment="1">
      <alignment vertical="center"/>
    </xf>
    <xf numFmtId="3" fontId="3" fillId="2" borderId="3" xfId="0" applyNumberFormat="1" applyFont="1" applyFill="1" applyBorder="1"/>
    <xf numFmtId="3" fontId="3" fillId="2" borderId="21" xfId="0" applyNumberFormat="1" applyFont="1" applyFill="1" applyBorder="1"/>
    <xf numFmtId="3" fontId="3" fillId="2" borderId="13" xfId="0" applyNumberFormat="1" applyFont="1" applyFill="1" applyBorder="1"/>
    <xf numFmtId="0" fontId="2" fillId="2" borderId="9" xfId="0" applyFont="1" applyFill="1" applyBorder="1"/>
    <xf numFmtId="3" fontId="7" fillId="0" borderId="19" xfId="0" applyNumberFormat="1" applyFont="1" applyFill="1" applyBorder="1" applyAlignment="1">
      <alignment vertical="center"/>
    </xf>
    <xf numFmtId="3" fontId="7" fillId="0" borderId="22" xfId="0" applyNumberFormat="1" applyFont="1" applyFill="1" applyBorder="1" applyAlignment="1">
      <alignment vertical="center"/>
    </xf>
    <xf numFmtId="0" fontId="3" fillId="7" borderId="21" xfId="0" applyFont="1" applyFill="1" applyBorder="1"/>
    <xf numFmtId="0" fontId="3" fillId="7" borderId="13" xfId="0" applyFont="1" applyFill="1" applyBorder="1"/>
    <xf numFmtId="0" fontId="3" fillId="7" borderId="20" xfId="0" applyFont="1" applyFill="1" applyBorder="1"/>
    <xf numFmtId="0" fontId="3" fillId="7" borderId="14" xfId="0" applyFont="1" applyFill="1" applyBorder="1"/>
    <xf numFmtId="0" fontId="7" fillId="7" borderId="19" xfId="0" applyFont="1" applyFill="1" applyBorder="1"/>
    <xf numFmtId="0" fontId="7" fillId="7" borderId="22" xfId="0" applyFont="1" applyFill="1" applyBorder="1"/>
    <xf numFmtId="3" fontId="3" fillId="0" borderId="4" xfId="0" applyNumberFormat="1" applyFont="1" applyFill="1" applyBorder="1"/>
    <xf numFmtId="3" fontId="3" fillId="2" borderId="5" xfId="0" applyNumberFormat="1" applyFont="1" applyFill="1" applyBorder="1"/>
    <xf numFmtId="9" fontId="3" fillId="2" borderId="5" xfId="0" applyNumberFormat="1" applyFont="1" applyFill="1" applyBorder="1"/>
    <xf numFmtId="3" fontId="3" fillId="5" borderId="5" xfId="0" applyNumberFormat="1" applyFont="1" applyFill="1" applyBorder="1"/>
    <xf numFmtId="3" fontId="7" fillId="0" borderId="23" xfId="0" applyNumberFormat="1" applyFont="1" applyFill="1" applyBorder="1" applyAlignment="1">
      <alignment vertical="center"/>
    </xf>
    <xf numFmtId="0" fontId="3" fillId="8" borderId="3" xfId="0" applyFont="1" applyFill="1" applyBorder="1"/>
    <xf numFmtId="0" fontId="3" fillId="8" borderId="21" xfId="0" applyFont="1" applyFill="1" applyBorder="1"/>
    <xf numFmtId="0" fontId="3" fillId="8" borderId="13" xfId="0" applyFont="1" applyFill="1" applyBorder="1"/>
    <xf numFmtId="0" fontId="3" fillId="8" borderId="1" xfId="0" applyFont="1" applyFill="1" applyBorder="1"/>
    <xf numFmtId="0" fontId="3" fillId="8" borderId="20" xfId="0" applyFont="1" applyFill="1" applyBorder="1"/>
    <xf numFmtId="0" fontId="3" fillId="8" borderId="14" xfId="0" applyFont="1" applyFill="1" applyBorder="1"/>
    <xf numFmtId="0" fontId="7" fillId="8" borderId="11" xfId="0" applyFont="1" applyFill="1" applyBorder="1"/>
    <xf numFmtId="0" fontId="7" fillId="8" borderId="19" xfId="0" applyFont="1" applyFill="1" applyBorder="1"/>
    <xf numFmtId="0" fontId="7" fillId="8" borderId="22" xfId="0" applyFont="1" applyFill="1" applyBorder="1"/>
    <xf numFmtId="3" fontId="0" fillId="0" borderId="0" xfId="0" applyNumberFormat="1"/>
    <xf numFmtId="0" fontId="7" fillId="2" borderId="5" xfId="0" applyFont="1" applyFill="1" applyBorder="1"/>
    <xf numFmtId="0" fontId="0" fillId="0" borderId="18" xfId="0" applyBorder="1"/>
    <xf numFmtId="0" fontId="6" fillId="0" borderId="18" xfId="0" applyFont="1" applyBorder="1"/>
    <xf numFmtId="0" fontId="0" fillId="0" borderId="18" xfId="0" applyFill="1" applyBorder="1"/>
    <xf numFmtId="3" fontId="3" fillId="0" borderId="18" xfId="0" applyNumberFormat="1" applyFont="1" applyFill="1" applyBorder="1"/>
    <xf numFmtId="0" fontId="0" fillId="0" borderId="18" xfId="0" applyBorder="1" applyAlignment="1">
      <alignment vertical="top"/>
    </xf>
    <xf numFmtId="0" fontId="0" fillId="0" borderId="18" xfId="0" applyBorder="1" applyAlignment="1">
      <alignment vertical="center"/>
    </xf>
    <xf numFmtId="0" fontId="3" fillId="0" borderId="26" xfId="0" applyFont="1" applyBorder="1"/>
    <xf numFmtId="0" fontId="3" fillId="0" borderId="7" xfId="0" applyFont="1" applyBorder="1"/>
    <xf numFmtId="0" fontId="3" fillId="7" borderId="10" xfId="0" applyFont="1" applyFill="1" applyBorder="1"/>
    <xf numFmtId="0" fontId="3" fillId="7" borderId="0" xfId="0" applyFont="1" applyFill="1" applyBorder="1"/>
    <xf numFmtId="0" fontId="7" fillId="7" borderId="24" xfId="0" applyFont="1" applyFill="1" applyBorder="1"/>
    <xf numFmtId="3" fontId="3" fillId="0" borderId="24" xfId="0" applyNumberFormat="1" applyFont="1" applyFill="1" applyBorder="1"/>
    <xf numFmtId="3" fontId="3" fillId="0" borderId="27" xfId="0" applyNumberFormat="1" applyFont="1" applyFill="1" applyBorder="1"/>
    <xf numFmtId="3" fontId="4" fillId="5" borderId="24" xfId="0" applyNumberFormat="1" applyFont="1" applyFill="1" applyBorder="1"/>
    <xf numFmtId="3" fontId="7" fillId="0" borderId="24" xfId="0" applyNumberFormat="1" applyFont="1" applyBorder="1"/>
    <xf numFmtId="3" fontId="3" fillId="2" borderId="24" xfId="0" applyNumberFormat="1" applyFont="1" applyFill="1" applyBorder="1"/>
    <xf numFmtId="3" fontId="3" fillId="0" borderId="24" xfId="0" applyNumberFormat="1" applyFont="1" applyBorder="1"/>
    <xf numFmtId="3" fontId="3" fillId="6" borderId="0" xfId="0" applyNumberFormat="1" applyFont="1" applyFill="1" applyBorder="1"/>
    <xf numFmtId="3" fontId="3" fillId="5" borderId="24" xfId="0" applyNumberFormat="1" applyFont="1" applyFill="1" applyBorder="1"/>
    <xf numFmtId="3" fontId="3" fillId="2" borderId="25" xfId="0" applyNumberFormat="1" applyFont="1" applyFill="1" applyBorder="1"/>
    <xf numFmtId="3" fontId="3" fillId="6" borderId="8" xfId="0" applyNumberFormat="1" applyFont="1" applyFill="1" applyBorder="1"/>
    <xf numFmtId="3" fontId="3" fillId="2" borderId="10" xfId="0" applyNumberFormat="1" applyFont="1" applyFill="1" applyBorder="1"/>
    <xf numFmtId="3" fontId="7" fillId="0" borderId="24" xfId="0" applyNumberFormat="1" applyFont="1" applyFill="1" applyBorder="1" applyAlignment="1">
      <alignment vertical="center"/>
    </xf>
    <xf numFmtId="9" fontId="3" fillId="2" borderId="8" xfId="0" applyNumberFormat="1" applyFont="1" applyFill="1" applyBorder="1"/>
    <xf numFmtId="0" fontId="7" fillId="0" borderId="5" xfId="0" applyFont="1" applyFill="1" applyBorder="1"/>
    <xf numFmtId="0" fontId="7" fillId="3" borderId="7" xfId="0" applyFont="1" applyFill="1" applyBorder="1" applyAlignment="1">
      <alignment vertical="center"/>
    </xf>
    <xf numFmtId="0" fontId="3" fillId="0" borderId="28" xfId="0" applyFont="1" applyBorder="1"/>
    <xf numFmtId="0" fontId="3" fillId="0" borderId="9" xfId="0" applyFont="1" applyBorder="1"/>
    <xf numFmtId="0" fontId="3" fillId="0" borderId="7" xfId="0" applyFont="1" applyFill="1" applyBorder="1"/>
    <xf numFmtId="0" fontId="7" fillId="2" borderId="5" xfId="0" applyFont="1" applyFill="1" applyBorder="1" applyAlignment="1">
      <alignment horizontal="center" vertical="center"/>
    </xf>
    <xf numFmtId="3" fontId="3" fillId="0" borderId="7" xfId="0" applyNumberFormat="1" applyFont="1" applyBorder="1"/>
    <xf numFmtId="3" fontId="3" fillId="0" borderId="29" xfId="0" applyNumberFormat="1" applyFont="1" applyBorder="1"/>
    <xf numFmtId="0" fontId="7" fillId="4" borderId="5" xfId="0" applyFont="1" applyFill="1" applyBorder="1" applyAlignment="1">
      <alignment horizontal="center" vertical="center"/>
    </xf>
    <xf numFmtId="3" fontId="3" fillId="0" borderId="5" xfId="0" applyNumberFormat="1" applyFont="1" applyFill="1" applyBorder="1"/>
    <xf numFmtId="3" fontId="4" fillId="5" borderId="5" xfId="0" applyNumberFormat="1" applyFont="1" applyFill="1" applyBorder="1"/>
    <xf numFmtId="3" fontId="7" fillId="0" borderId="5" xfId="0" applyNumberFormat="1" applyFont="1" applyBorder="1"/>
    <xf numFmtId="3" fontId="3" fillId="0" borderId="9" xfId="0" applyNumberFormat="1" applyFont="1" applyBorder="1"/>
    <xf numFmtId="3" fontId="3" fillId="0" borderId="7" xfId="0" applyNumberFormat="1" applyFont="1" applyFill="1" applyBorder="1"/>
    <xf numFmtId="3" fontId="3" fillId="0" borderId="6" xfId="0" applyNumberFormat="1" applyFont="1" applyFill="1" applyBorder="1"/>
    <xf numFmtId="3" fontId="3" fillId="2" borderId="9" xfId="0" applyNumberFormat="1" applyFont="1" applyFill="1" applyBorder="1"/>
    <xf numFmtId="9" fontId="3" fillId="2" borderId="6" xfId="0" applyNumberFormat="1" applyFont="1" applyFill="1" applyBorder="1"/>
    <xf numFmtId="0" fontId="7" fillId="4" borderId="24" xfId="0" applyFont="1" applyFill="1" applyBorder="1" applyAlignment="1">
      <alignment horizontal="center" vertical="center"/>
    </xf>
    <xf numFmtId="3" fontId="3" fillId="0" borderId="10" xfId="0" applyNumberFormat="1" applyFont="1" applyBorder="1"/>
    <xf numFmtId="3" fontId="3" fillId="0" borderId="29" xfId="0" applyNumberFormat="1" applyFont="1" applyFill="1" applyBorder="1"/>
    <xf numFmtId="3" fontId="3" fillId="0" borderId="8" xfId="0" applyNumberFormat="1" applyFont="1" applyFill="1" applyBorder="1"/>
    <xf numFmtId="0" fontId="7" fillId="4" borderId="25" xfId="0" applyFont="1" applyFill="1" applyBorder="1" applyAlignment="1">
      <alignment horizontal="center" vertical="center"/>
    </xf>
    <xf numFmtId="3" fontId="3" fillId="0" borderId="25" xfId="0" applyNumberFormat="1" applyFont="1" applyFill="1" applyBorder="1"/>
    <xf numFmtId="3" fontId="4" fillId="5" borderId="25" xfId="0" applyNumberFormat="1" applyFont="1" applyFill="1" applyBorder="1"/>
    <xf numFmtId="3" fontId="7" fillId="0" borderId="25" xfId="0" applyNumberFormat="1" applyFont="1" applyBorder="1"/>
    <xf numFmtId="3" fontId="3" fillId="0" borderId="17" xfId="0" applyNumberFormat="1" applyFont="1" applyBorder="1"/>
    <xf numFmtId="3" fontId="3" fillId="0" borderId="30" xfId="0" applyNumberFormat="1" applyFont="1" applyBorder="1"/>
    <xf numFmtId="3" fontId="3" fillId="5" borderId="25" xfId="0" applyNumberFormat="1" applyFont="1" applyFill="1" applyBorder="1"/>
    <xf numFmtId="3" fontId="3" fillId="0" borderId="30" xfId="0" applyNumberFormat="1" applyFont="1" applyFill="1" applyBorder="1"/>
    <xf numFmtId="3" fontId="3" fillId="0" borderId="12" xfId="0" applyNumberFormat="1" applyFont="1" applyFill="1" applyBorder="1"/>
    <xf numFmtId="3" fontId="3" fillId="2" borderId="17" xfId="0" applyNumberFormat="1" applyFont="1" applyFill="1" applyBorder="1"/>
    <xf numFmtId="3" fontId="7" fillId="0" borderId="25" xfId="0" applyNumberFormat="1" applyFont="1" applyFill="1" applyBorder="1" applyAlignment="1">
      <alignment vertical="center"/>
    </xf>
    <xf numFmtId="9" fontId="3" fillId="2" borderId="12" xfId="0" applyNumberFormat="1" applyFont="1" applyFill="1" applyBorder="1"/>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5" fillId="8" borderId="2" xfId="0" applyNumberFormat="1" applyFont="1" applyFill="1" applyBorder="1" applyAlignment="1">
      <alignment horizontal="center" vertical="center" wrapText="1"/>
    </xf>
    <xf numFmtId="0" fontId="5" fillId="8" borderId="8" xfId="0" applyNumberFormat="1" applyFont="1" applyFill="1" applyBorder="1" applyAlignment="1">
      <alignment horizontal="center" vertical="center" wrapText="1"/>
    </xf>
    <xf numFmtId="0" fontId="5" fillId="8" borderId="12" xfId="0" applyNumberFormat="1" applyFont="1" applyFill="1" applyBorder="1" applyAlignment="1">
      <alignment horizontal="center" vertical="center" wrapText="1"/>
    </xf>
    <xf numFmtId="0" fontId="5" fillId="7" borderId="24" xfId="0" applyNumberFormat="1" applyFont="1" applyFill="1" applyBorder="1" applyAlignment="1">
      <alignment horizontal="center" vertical="center" wrapText="1"/>
    </xf>
    <xf numFmtId="0" fontId="5" fillId="7" borderId="25" xfId="0" applyNumberFormat="1"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12" fillId="0" borderId="8" xfId="0" applyFont="1" applyBorder="1" applyAlignment="1">
      <alignment horizontal="center" vertical="center"/>
    </xf>
  </cellXfs>
  <cellStyles count="19">
    <cellStyle name="Comma  - Style1" xfId="1"/>
    <cellStyle name="Comma  - Style2" xfId="2"/>
    <cellStyle name="Comma  - Style3" xfId="3"/>
    <cellStyle name="Comma  - Style4" xfId="4"/>
    <cellStyle name="Comma  - Style5" xfId="5"/>
    <cellStyle name="Comma  - Style6" xfId="6"/>
    <cellStyle name="Comma  - Style7" xfId="7"/>
    <cellStyle name="Comma  - Style8" xfId="8"/>
    <cellStyle name="Comma 2" xfId="9"/>
    <cellStyle name="Comma 2 2" xfId="15"/>
    <cellStyle name="Comma 2 2 2" xfId="18"/>
    <cellStyle name="Normal" xfId="0" builtinId="0"/>
    <cellStyle name="Normal - Style1" xfId="10"/>
    <cellStyle name="Normal 2" xfId="13"/>
    <cellStyle name="Normal 2 2" xfId="16"/>
    <cellStyle name="Percent 2" xfId="11"/>
    <cellStyle name="Percent 2 2" xfId="14"/>
    <cellStyle name="Percent 2 2 2" xfId="17"/>
    <cellStyle name="Update"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00682F"/>
      <color rgb="FF008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ekotze\Local%20Settings\Temp\2007-08%20Cashflow%205%20july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arinaW\Consultants\CMIP\CMIP%20Reports\Monthly%20Progress%20Report\2003%202004%20Fin%20year\12%20-%20March%202004\Prov.%20Info\2004_04_09.sst%20Monthly%20Report%20MCH%20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Data\CAPITAL%20PROGRAMME\REGIONS\FINAL%20National%20Elec%202005-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Data/CAPITAL%20PROGRAM%202006-2007/REGIONAL%20PLAN/REGIONS/FINAL%20National%20Elec%202005-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My%20Document\Eskom2005-6\Monthly%20Report\Aug%202005\Northern%20DME%20Month%20Report%20Elec%20Aug%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itment Summary"/>
      <sheetName val="Cashflow Summary"/>
      <sheetName val="Cashflow"/>
      <sheetName val="Expenditure Graphs"/>
      <sheetName val="Above Average Graphs"/>
      <sheetName val="Below Average Graphs"/>
    </sheetNames>
    <sheetDataSet>
      <sheetData sheetId="0" refreshError="1"/>
      <sheetData sheetId="1" refreshError="1">
        <row r="2">
          <cell r="A2" t="str">
            <v>Category</v>
          </cell>
          <cell r="B2" t="str">
            <v>DC</v>
          </cell>
          <cell r="C2" t="str">
            <v>Municipality</v>
          </cell>
          <cell r="D2" t="str">
            <v>2005/06 Allocation (R)</v>
          </cell>
          <cell r="E2" t="str">
            <v>Adjustments Dec'04  (R)</v>
          </cell>
          <cell r="F2" t="str">
            <v>2005/06 Revised allocation  (R)</v>
          </cell>
          <cell r="G2" t="str">
            <v>2005/06 Expenditure</v>
          </cell>
          <cell r="J2" t="str">
            <v>2006/07</v>
          </cell>
          <cell r="K2" t="str">
            <v>2007/08</v>
          </cell>
          <cell r="L2" t="str">
            <v>2006/07</v>
          </cell>
          <cell r="M2" t="str">
            <v>2006/07</v>
          </cell>
          <cell r="O2" t="str">
            <v>2007/08</v>
          </cell>
          <cell r="Q2" t="str">
            <v>2007/08</v>
          </cell>
          <cell r="S2" t="str">
            <v>2006/07</v>
          </cell>
          <cell r="U2" t="str">
            <v>2007/08</v>
          </cell>
          <cell r="V2" t="str">
            <v>2007/08</v>
          </cell>
          <cell r="W2" t="str">
            <v>2007/08</v>
          </cell>
          <cell r="X2" t="str">
            <v>2006/07</v>
          </cell>
          <cell r="Z2" t="str">
            <v>2007/08</v>
          </cell>
          <cell r="AB2" t="str">
            <v>2007/08</v>
          </cell>
        </row>
        <row r="3">
          <cell r="G3" t="str">
            <v>Total Expenditure to date  (R)</v>
          </cell>
          <cell r="H3" t="str">
            <v>Expenditure to date as % of transfer</v>
          </cell>
          <cell r="J3" t="str">
            <v>Roll Over 
(R)</v>
          </cell>
          <cell r="K3" t="str">
            <v>April Allocation  
(R)</v>
          </cell>
          <cell r="L3" t="str">
            <v>Additional Flood Damage Allocation  
(R)</v>
          </cell>
          <cell r="M3" t="str">
            <v>April Re-Allocation  
(R)</v>
          </cell>
          <cell r="O3" t="str">
            <v>Funding Available  (R)</v>
          </cell>
          <cell r="Q3" t="str">
            <v>Expenditure to Date</v>
          </cell>
          <cell r="S3" t="str">
            <v>Additional Flood Damage Expenditure to Date</v>
          </cell>
          <cell r="U3" t="str">
            <v>Expenditure of Funding Available (%)</v>
          </cell>
          <cell r="V3" t="str">
            <v>Expenditure of 2006/07 Roll Over (%)</v>
          </cell>
          <cell r="W3" t="str">
            <v>Expenditure of April Allocation (%)</v>
          </cell>
          <cell r="X3" t="str">
            <v>Expenditure of Additional Flood Damage Allocation (%)</v>
          </cell>
          <cell r="Z3" t="str">
            <v>PMU Funding Available (R)</v>
          </cell>
          <cell r="AB3" t="str">
            <v xml:space="preserve">PMU Budget
(R) </v>
          </cell>
        </row>
        <row r="5">
          <cell r="A5" t="str">
            <v>WESTERN CAPE</v>
          </cell>
          <cell r="D5">
            <v>244969457.52328107</v>
          </cell>
          <cell r="E5">
            <v>18364066.318887636</v>
          </cell>
          <cell r="F5">
            <v>263333523.84216869</v>
          </cell>
          <cell r="G5">
            <v>201237258.42999998</v>
          </cell>
          <cell r="H5">
            <v>0.76419156776489017</v>
          </cell>
          <cell r="J5">
            <v>3218475.9239201294</v>
          </cell>
          <cell r="K5">
            <v>350186254.18308198</v>
          </cell>
          <cell r="L5">
            <v>91977506.13000001</v>
          </cell>
          <cell r="M5">
            <v>0</v>
          </cell>
          <cell r="O5">
            <v>445382236.23700207</v>
          </cell>
          <cell r="Q5">
            <v>62169832.879999995</v>
          </cell>
          <cell r="S5">
            <v>16507507.25</v>
          </cell>
          <cell r="U5">
            <v>0.13958758976394706</v>
          </cell>
          <cell r="V5">
            <v>0.51400032164302534</v>
          </cell>
          <cell r="W5">
            <v>0.13096768872082906</v>
          </cell>
          <cell r="X5">
            <v>0.17947330760053951</v>
          </cell>
          <cell r="Z5">
            <v>8618839.0000169352</v>
          </cell>
          <cell r="AB5">
            <v>921785.96163344081</v>
          </cell>
        </row>
        <row r="7">
          <cell r="A7" t="str">
            <v>A</v>
          </cell>
          <cell r="C7" t="str">
            <v>City of Cape Town</v>
          </cell>
          <cell r="D7">
            <v>141904725.72529146</v>
          </cell>
          <cell r="E7">
            <v>12481920.526948484</v>
          </cell>
          <cell r="F7">
            <v>154386646.25223994</v>
          </cell>
          <cell r="G7">
            <v>110864047.75</v>
          </cell>
          <cell r="H7">
            <v>0.71809350382854109</v>
          </cell>
          <cell r="J7">
            <v>0</v>
          </cell>
          <cell r="K7">
            <v>219485334.78743568</v>
          </cell>
          <cell r="L7">
            <v>0</v>
          </cell>
          <cell r="M7">
            <v>0</v>
          </cell>
          <cell r="O7">
            <v>219485334.78743568</v>
          </cell>
          <cell r="Q7">
            <v>17138013.699999999</v>
          </cell>
          <cell r="S7">
            <v>0</v>
          </cell>
          <cell r="U7">
            <v>7.8082728017330183E-2</v>
          </cell>
          <cell r="W7">
            <v>7.8082728017330183E-2</v>
          </cell>
          <cell r="Z7">
            <v>3244838.7988902852</v>
          </cell>
          <cell r="AB7">
            <v>0</v>
          </cell>
        </row>
        <row r="9">
          <cell r="A9" t="str">
            <v>B</v>
          </cell>
          <cell r="B9" t="str">
            <v>WC011</v>
          </cell>
          <cell r="C9" t="str">
            <v>Matzikama</v>
          </cell>
          <cell r="D9">
            <v>0</v>
          </cell>
          <cell r="F9">
            <v>0</v>
          </cell>
          <cell r="G9">
            <v>0</v>
          </cell>
          <cell r="H9" t="str">
            <v xml:space="preserve"> </v>
          </cell>
          <cell r="J9">
            <v>291925.03225827898</v>
          </cell>
          <cell r="K9">
            <v>3366352.0774491099</v>
          </cell>
          <cell r="L9">
            <v>0</v>
          </cell>
          <cell r="M9">
            <v>0</v>
          </cell>
          <cell r="O9">
            <v>3658277.109707389</v>
          </cell>
          <cell r="Q9">
            <v>291925.02999999997</v>
          </cell>
          <cell r="S9">
            <v>0</v>
          </cell>
          <cell r="U9">
            <v>7.9798501110089473E-2</v>
          </cell>
          <cell r="V9">
            <v>1</v>
          </cell>
          <cell r="W9">
            <v>0</v>
          </cell>
          <cell r="Z9">
            <v>286461.50161291397</v>
          </cell>
          <cell r="AB9">
            <v>0</v>
          </cell>
        </row>
        <row r="10">
          <cell r="A10" t="str">
            <v>B</v>
          </cell>
          <cell r="B10" t="str">
            <v>WC012</v>
          </cell>
          <cell r="C10" t="str">
            <v>Cederberg</v>
          </cell>
          <cell r="D10">
            <v>0</v>
          </cell>
          <cell r="F10">
            <v>0</v>
          </cell>
          <cell r="G10">
            <v>0</v>
          </cell>
          <cell r="H10" t="str">
            <v xml:space="preserve"> </v>
          </cell>
          <cell r="J10">
            <v>0</v>
          </cell>
          <cell r="K10">
            <v>2158626.9245594773</v>
          </cell>
          <cell r="L10">
            <v>0</v>
          </cell>
          <cell r="M10">
            <v>0</v>
          </cell>
          <cell r="O10">
            <v>2158626.9245594773</v>
          </cell>
          <cell r="Q10">
            <v>828130.41999999993</v>
          </cell>
          <cell r="S10">
            <v>0</v>
          </cell>
          <cell r="U10">
            <v>0.38363758488234412</v>
          </cell>
          <cell r="W10">
            <v>0.38363758488234412</v>
          </cell>
          <cell r="Z10">
            <v>99998.532024676504</v>
          </cell>
          <cell r="AB10">
            <v>0</v>
          </cell>
        </row>
        <row r="11">
          <cell r="A11" t="str">
            <v>B</v>
          </cell>
          <cell r="B11" t="str">
            <v>WC013</v>
          </cell>
          <cell r="C11" t="str">
            <v>Bergrivier</v>
          </cell>
          <cell r="D11">
            <v>0</v>
          </cell>
          <cell r="F11">
            <v>0</v>
          </cell>
          <cell r="G11">
            <v>0</v>
          </cell>
          <cell r="H11" t="str">
            <v xml:space="preserve"> </v>
          </cell>
          <cell r="J11">
            <v>0</v>
          </cell>
          <cell r="O11">
            <v>0</v>
          </cell>
        </row>
        <row r="12">
          <cell r="A12" t="str">
            <v>B</v>
          </cell>
          <cell r="B12" t="str">
            <v>WC014</v>
          </cell>
          <cell r="C12" t="str">
            <v>Saldanha Bay</v>
          </cell>
          <cell r="D12">
            <v>2133713.8966008937</v>
          </cell>
          <cell r="E12">
            <v>50685.979173174681</v>
          </cell>
          <cell r="F12">
            <v>2184399.8757740683</v>
          </cell>
          <cell r="G12">
            <v>1979091.74</v>
          </cell>
          <cell r="H12">
            <v>0.90601165021122421</v>
          </cell>
          <cell r="J12">
            <v>0</v>
          </cell>
          <cell r="K12">
            <v>3290642.3007172532</v>
          </cell>
          <cell r="L12">
            <v>0</v>
          </cell>
          <cell r="M12">
            <v>0</v>
          </cell>
          <cell r="O12">
            <v>3290642.3007172532</v>
          </cell>
          <cell r="Q12">
            <v>2623000.2999999998</v>
          </cell>
          <cell r="S12">
            <v>0</v>
          </cell>
          <cell r="U12">
            <v>0.79710891075224766</v>
          </cell>
          <cell r="W12">
            <v>0.79710891075224766</v>
          </cell>
          <cell r="Z12">
            <v>146417.78012043334</v>
          </cell>
          <cell r="AB12">
            <v>0</v>
          </cell>
        </row>
        <row r="13">
          <cell r="A13" t="str">
            <v>B</v>
          </cell>
          <cell r="B13" t="str">
            <v>WC015</v>
          </cell>
          <cell r="C13" t="str">
            <v>Swartland</v>
          </cell>
          <cell r="D13">
            <v>0</v>
          </cell>
          <cell r="F13">
            <v>0</v>
          </cell>
          <cell r="G13">
            <v>0</v>
          </cell>
          <cell r="H13" t="str">
            <v xml:space="preserve"> </v>
          </cell>
          <cell r="J13">
            <v>0</v>
          </cell>
          <cell r="K13">
            <v>2871822.84681141</v>
          </cell>
          <cell r="L13">
            <v>0</v>
          </cell>
          <cell r="M13">
            <v>0</v>
          </cell>
          <cell r="O13">
            <v>2871822.84681141</v>
          </cell>
          <cell r="Q13">
            <v>0</v>
          </cell>
          <cell r="S13">
            <v>0</v>
          </cell>
          <cell r="U13">
            <v>0</v>
          </cell>
          <cell r="W13">
            <v>0</v>
          </cell>
          <cell r="Z13">
            <v>177782.3256686446</v>
          </cell>
          <cell r="AB13">
            <v>143591.14234057098</v>
          </cell>
        </row>
        <row r="14">
          <cell r="A14" t="str">
            <v>C</v>
          </cell>
          <cell r="B14" t="str">
            <v>DC1</v>
          </cell>
          <cell r="C14" t="str">
            <v>West Coast DM</v>
          </cell>
          <cell r="D14">
            <v>10329000</v>
          </cell>
          <cell r="E14">
            <v>181866.22236204607</v>
          </cell>
          <cell r="F14">
            <v>10510866.222362045</v>
          </cell>
          <cell r="G14">
            <v>9510905.6499999985</v>
          </cell>
          <cell r="H14">
            <v>0.90486411404444622</v>
          </cell>
          <cell r="J14">
            <v>18411.878926610501</v>
          </cell>
          <cell r="K14">
            <v>2245647.3584823823</v>
          </cell>
          <cell r="L14">
            <v>0</v>
          </cell>
          <cell r="M14">
            <v>0</v>
          </cell>
          <cell r="O14">
            <v>2264059.2374089928</v>
          </cell>
          <cell r="Q14">
            <v>132474.56</v>
          </cell>
          <cell r="S14">
            <v>0</v>
          </cell>
          <cell r="U14">
            <v>5.8511967271494596E-2</v>
          </cell>
          <cell r="V14">
            <v>1</v>
          </cell>
          <cell r="W14">
            <v>5.0792783934906646E-2</v>
          </cell>
          <cell r="Z14">
            <v>216475.52344633054</v>
          </cell>
          <cell r="AB14">
            <v>0</v>
          </cell>
        </row>
        <row r="15">
          <cell r="A15" t="str">
            <v>Total: West Coast Municipalities</v>
          </cell>
          <cell r="D15">
            <v>12462713.896600895</v>
          </cell>
          <cell r="E15">
            <v>232552.20153522075</v>
          </cell>
          <cell r="F15">
            <v>12695266.098136116</v>
          </cell>
          <cell r="G15">
            <v>11489997.389999999</v>
          </cell>
          <cell r="H15">
            <v>0.90506156398619553</v>
          </cell>
          <cell r="J15">
            <v>310336.9111848895</v>
          </cell>
          <cell r="K15">
            <v>13933091.508019634</v>
          </cell>
          <cell r="L15">
            <v>0</v>
          </cell>
          <cell r="M15">
            <v>0</v>
          </cell>
          <cell r="O15">
            <v>14243428.419204522</v>
          </cell>
          <cell r="Q15">
            <v>3875530.31</v>
          </cell>
          <cell r="S15">
            <v>0</v>
          </cell>
          <cell r="U15">
            <v>0.27209251845395543</v>
          </cell>
          <cell r="V15">
            <v>1</v>
          </cell>
          <cell r="W15">
            <v>0.25587956549494623</v>
          </cell>
          <cell r="Z15">
            <v>927135.66287299898</v>
          </cell>
          <cell r="AB15">
            <v>143591.14234057098</v>
          </cell>
        </row>
        <row r="17">
          <cell r="A17" t="str">
            <v>B</v>
          </cell>
          <cell r="B17" t="str">
            <v>WC022</v>
          </cell>
          <cell r="C17" t="str">
            <v>Witzenberg</v>
          </cell>
          <cell r="D17">
            <v>0</v>
          </cell>
          <cell r="F17">
            <v>0</v>
          </cell>
          <cell r="G17">
            <v>0</v>
          </cell>
          <cell r="H17" t="str">
            <v xml:space="preserve"> </v>
          </cell>
          <cell r="J17">
            <v>101830.07128221</v>
          </cell>
          <cell r="K17">
            <v>4265124.3475331245</v>
          </cell>
          <cell r="L17">
            <v>0</v>
          </cell>
          <cell r="M17">
            <v>0</v>
          </cell>
          <cell r="O17">
            <v>4366954.4188153343</v>
          </cell>
          <cell r="Q17">
            <v>501954.42</v>
          </cell>
          <cell r="S17">
            <v>0</v>
          </cell>
          <cell r="U17">
            <v>0.11494381938984606</v>
          </cell>
          <cell r="V17">
            <v>1</v>
          </cell>
          <cell r="W17">
            <v>9.3813055872383908E-2</v>
          </cell>
          <cell r="Z17">
            <v>189777.55156411053</v>
          </cell>
          <cell r="AB17">
            <v>0</v>
          </cell>
        </row>
        <row r="18">
          <cell r="A18" t="str">
            <v>B</v>
          </cell>
          <cell r="B18" t="str">
            <v>WC023</v>
          </cell>
          <cell r="C18" t="str">
            <v>Drakenstein</v>
          </cell>
          <cell r="D18">
            <v>7704000</v>
          </cell>
          <cell r="E18">
            <v>2177227.5637612711</v>
          </cell>
          <cell r="F18">
            <v>9881227.5637612715</v>
          </cell>
          <cell r="G18">
            <v>5458523.1500000004</v>
          </cell>
          <cell r="H18">
            <v>0.55241346450683315</v>
          </cell>
          <cell r="J18">
            <v>0</v>
          </cell>
          <cell r="K18">
            <v>11037080.476887293</v>
          </cell>
          <cell r="L18">
            <v>0</v>
          </cell>
          <cell r="M18">
            <v>0</v>
          </cell>
          <cell r="O18">
            <v>11037080.476887293</v>
          </cell>
          <cell r="Q18">
            <v>1800000.48</v>
          </cell>
          <cell r="S18">
            <v>0</v>
          </cell>
          <cell r="U18">
            <v>0.16308664993150807</v>
          </cell>
          <cell r="W18">
            <v>0.16308664993150807</v>
          </cell>
          <cell r="Z18">
            <v>491097.07915812358</v>
          </cell>
          <cell r="AB18">
            <v>551854.02384436491</v>
          </cell>
        </row>
        <row r="19">
          <cell r="A19" t="str">
            <v>B</v>
          </cell>
          <cell r="B19" t="str">
            <v>WC024</v>
          </cell>
          <cell r="C19" t="str">
            <v>Stellenbosch</v>
          </cell>
          <cell r="D19">
            <v>5046250.6832243847</v>
          </cell>
          <cell r="E19">
            <v>2419872.7521248232</v>
          </cell>
          <cell r="F19">
            <v>7466123.4353492074</v>
          </cell>
          <cell r="G19">
            <v>2691770.57</v>
          </cell>
          <cell r="H19">
            <v>0.36053121698721874</v>
          </cell>
          <cell r="J19">
            <v>1214815.8176281799</v>
          </cell>
          <cell r="K19">
            <v>7199772.7864467474</v>
          </cell>
          <cell r="L19">
            <v>0</v>
          </cell>
          <cell r="M19">
            <v>0</v>
          </cell>
          <cell r="O19">
            <v>8414588.604074927</v>
          </cell>
          <cell r="Q19">
            <v>3496798.54</v>
          </cell>
          <cell r="S19">
            <v>0</v>
          </cell>
          <cell r="U19">
            <v>0.41556381476648874</v>
          </cell>
          <cell r="V19">
            <v>1</v>
          </cell>
          <cell r="W19">
            <v>0.31695204696841983</v>
          </cell>
          <cell r="Z19">
            <v>470355.3143814092</v>
          </cell>
          <cell r="AB19">
            <v>0</v>
          </cell>
        </row>
        <row r="20">
          <cell r="A20" t="str">
            <v>B</v>
          </cell>
          <cell r="B20" t="str">
            <v>WC025</v>
          </cell>
          <cell r="C20" t="str">
            <v>Breede Valley</v>
          </cell>
          <cell r="D20">
            <v>5285741.8063586326</v>
          </cell>
          <cell r="E20">
            <v>125561.8194822981</v>
          </cell>
          <cell r="F20">
            <v>5411303.6258409303</v>
          </cell>
          <cell r="G20">
            <v>4329859.82</v>
          </cell>
          <cell r="H20">
            <v>0.80015096473157987</v>
          </cell>
          <cell r="J20">
            <v>0</v>
          </cell>
          <cell r="K20">
            <v>7760226.488525155</v>
          </cell>
          <cell r="L20">
            <v>0</v>
          </cell>
          <cell r="M20">
            <v>0</v>
          </cell>
          <cell r="O20">
            <v>7760226.488525155</v>
          </cell>
          <cell r="Q20">
            <v>6178540.4900000002</v>
          </cell>
          <cell r="S20">
            <v>0</v>
          </cell>
          <cell r="U20">
            <v>0.79618043353967149</v>
          </cell>
          <cell r="W20">
            <v>0.79618043353967149</v>
          </cell>
          <cell r="Z20">
            <v>345292.81272351486</v>
          </cell>
          <cell r="AB20">
            <v>0</v>
          </cell>
        </row>
        <row r="21">
          <cell r="A21" t="str">
            <v>B</v>
          </cell>
          <cell r="B21" t="str">
            <v>WC026</v>
          </cell>
          <cell r="C21" t="str">
            <v>Breede River Winelands</v>
          </cell>
          <cell r="D21">
            <v>0</v>
          </cell>
          <cell r="F21">
            <v>0</v>
          </cell>
          <cell r="G21">
            <v>0</v>
          </cell>
          <cell r="H21" t="str">
            <v xml:space="preserve"> </v>
          </cell>
          <cell r="J21">
            <v>0</v>
          </cell>
          <cell r="K21">
            <v>4401851.3871274414</v>
          </cell>
          <cell r="L21">
            <v>822757.2</v>
          </cell>
          <cell r="M21">
            <v>0</v>
          </cell>
          <cell r="O21">
            <v>5224608.5871274415</v>
          </cell>
          <cell r="Q21">
            <v>4401851.3900000006</v>
          </cell>
          <cell r="S21">
            <v>0</v>
          </cell>
          <cell r="U21">
            <v>0.84252271085826858</v>
          </cell>
          <cell r="W21">
            <v>1.0000000006525798</v>
          </cell>
          <cell r="X21">
            <v>0</v>
          </cell>
          <cell r="Z21">
            <v>211157.17488045848</v>
          </cell>
          <cell r="AB21">
            <v>0</v>
          </cell>
        </row>
        <row r="22">
          <cell r="A22" t="str">
            <v>C</v>
          </cell>
          <cell r="B22" t="str">
            <v>DC2</v>
          </cell>
          <cell r="C22" t="str">
            <v>Cape Winelands DM</v>
          </cell>
          <cell r="D22">
            <v>10512000</v>
          </cell>
          <cell r="E22">
            <v>149006.57608994725</v>
          </cell>
          <cell r="F22">
            <v>10661006.576089947</v>
          </cell>
          <cell r="G22">
            <v>10207756.51</v>
          </cell>
          <cell r="H22">
            <v>0.95748524620083308</v>
          </cell>
          <cell r="J22">
            <v>0</v>
          </cell>
          <cell r="K22">
            <v>343765.78580098652</v>
          </cell>
          <cell r="L22">
            <v>0</v>
          </cell>
          <cell r="M22">
            <v>0</v>
          </cell>
          <cell r="O22">
            <v>343765.78580098652</v>
          </cell>
          <cell r="Q22">
            <v>0</v>
          </cell>
          <cell r="S22">
            <v>0</v>
          </cell>
          <cell r="U22">
            <v>0</v>
          </cell>
          <cell r="W22">
            <v>0</v>
          </cell>
        </row>
        <row r="23">
          <cell r="A23" t="str">
            <v>Total: Cape Winelands Municipalities</v>
          </cell>
          <cell r="D23">
            <v>28547992.489583015</v>
          </cell>
          <cell r="E23">
            <v>4871668.7114583394</v>
          </cell>
          <cell r="F23">
            <v>33419661.201041356</v>
          </cell>
          <cell r="G23">
            <v>22687910.050000001</v>
          </cell>
          <cell r="H23">
            <v>0.67887911590477301</v>
          </cell>
          <cell r="J23">
            <v>1316645.88891039</v>
          </cell>
          <cell r="K23">
            <v>35007821.272320747</v>
          </cell>
          <cell r="L23">
            <v>822757.2</v>
          </cell>
          <cell r="M23">
            <v>0</v>
          </cell>
          <cell r="O23">
            <v>37147224.361231141</v>
          </cell>
          <cell r="Q23">
            <v>16379145.32</v>
          </cell>
          <cell r="S23">
            <v>0</v>
          </cell>
          <cell r="U23">
            <v>0.44092514586619197</v>
          </cell>
          <cell r="V23">
            <v>1</v>
          </cell>
          <cell r="W23">
            <v>0.43026097836596627</v>
          </cell>
          <cell r="X23">
            <v>0</v>
          </cell>
          <cell r="Z23">
            <v>1707679.9327076168</v>
          </cell>
          <cell r="AB23">
            <v>551854.02384436491</v>
          </cell>
        </row>
        <row r="25">
          <cell r="A25" t="str">
            <v>B</v>
          </cell>
          <cell r="B25" t="str">
            <v>WC031</v>
          </cell>
          <cell r="C25" t="str">
            <v>Theewaterskloof</v>
          </cell>
          <cell r="D25">
            <v>0</v>
          </cell>
          <cell r="F25">
            <v>0</v>
          </cell>
          <cell r="G25">
            <v>0</v>
          </cell>
          <cell r="H25" t="str">
            <v xml:space="preserve"> </v>
          </cell>
          <cell r="J25">
            <v>1591493.12382485</v>
          </cell>
          <cell r="K25">
            <v>22916293.46297311</v>
          </cell>
          <cell r="L25">
            <v>1099000</v>
          </cell>
          <cell r="M25">
            <v>0</v>
          </cell>
          <cell r="O25">
            <v>25606786.58679796</v>
          </cell>
          <cell r="Q25">
            <v>27314.86</v>
          </cell>
          <cell r="S25">
            <v>0</v>
          </cell>
          <cell r="U25">
            <v>1.0667039344203644E-3</v>
          </cell>
          <cell r="V25">
            <v>1.7163039909562378E-2</v>
          </cell>
          <cell r="W25">
            <v>0</v>
          </cell>
          <cell r="X25">
            <v>0</v>
          </cell>
          <cell r="Z25">
            <v>333677.38469124242</v>
          </cell>
          <cell r="AB25">
            <v>0</v>
          </cell>
        </row>
        <row r="26">
          <cell r="A26" t="str">
            <v>B</v>
          </cell>
          <cell r="B26" t="str">
            <v>WC032</v>
          </cell>
          <cell r="C26" t="str">
            <v>Overstrand</v>
          </cell>
          <cell r="D26">
            <v>2508729.1192539949</v>
          </cell>
          <cell r="E26">
            <v>0</v>
          </cell>
          <cell r="F26">
            <v>2508729.1192539949</v>
          </cell>
          <cell r="G26">
            <v>1047378.05</v>
          </cell>
          <cell r="H26">
            <v>0.41749347972649992</v>
          </cell>
          <cell r="J26">
            <v>0</v>
          </cell>
          <cell r="K26">
            <v>3834037.5518218847</v>
          </cell>
          <cell r="L26">
            <v>0</v>
          </cell>
          <cell r="M26">
            <v>0</v>
          </cell>
          <cell r="O26">
            <v>3834037.5518218847</v>
          </cell>
          <cell r="Q26">
            <v>0</v>
          </cell>
          <cell r="S26">
            <v>0</v>
          </cell>
          <cell r="U26">
            <v>0</v>
          </cell>
          <cell r="W26">
            <v>0</v>
          </cell>
          <cell r="Z26">
            <v>228731.2593119831</v>
          </cell>
          <cell r="AB26">
            <v>0</v>
          </cell>
        </row>
        <row r="27">
          <cell r="A27" t="str">
            <v>B</v>
          </cell>
          <cell r="B27" t="str">
            <v>WC033</v>
          </cell>
          <cell r="C27" t="str">
            <v>Cape Agulhas</v>
          </cell>
          <cell r="D27">
            <v>0</v>
          </cell>
          <cell r="F27">
            <v>0</v>
          </cell>
          <cell r="G27">
            <v>0</v>
          </cell>
          <cell r="H27" t="str">
            <v xml:space="preserve"> </v>
          </cell>
          <cell r="J27">
            <v>0</v>
          </cell>
          <cell r="K27">
            <v>0</v>
          </cell>
          <cell r="L27">
            <v>0</v>
          </cell>
          <cell r="M27">
            <v>0</v>
          </cell>
          <cell r="O27">
            <v>0</v>
          </cell>
        </row>
        <row r="28">
          <cell r="A28" t="str">
            <v>B</v>
          </cell>
          <cell r="B28" t="str">
            <v>WC034</v>
          </cell>
          <cell r="C28" t="str">
            <v>Swellendam</v>
          </cell>
          <cell r="D28">
            <v>0</v>
          </cell>
          <cell r="F28">
            <v>0</v>
          </cell>
          <cell r="G28">
            <v>0</v>
          </cell>
          <cell r="H28" t="str">
            <v xml:space="preserve"> </v>
          </cell>
          <cell r="J28">
            <v>0</v>
          </cell>
          <cell r="K28">
            <v>0</v>
          </cell>
          <cell r="L28">
            <v>0</v>
          </cell>
          <cell r="M28">
            <v>0</v>
          </cell>
          <cell r="O28">
            <v>0</v>
          </cell>
        </row>
        <row r="29">
          <cell r="A29" t="str">
            <v>C</v>
          </cell>
          <cell r="B29" t="str">
            <v>DC3</v>
          </cell>
          <cell r="C29" t="str">
            <v>Overberg DM</v>
          </cell>
          <cell r="D29">
            <v>7879000</v>
          </cell>
          <cell r="E29">
            <v>222188.93</v>
          </cell>
          <cell r="F29">
            <v>8101188.9299999997</v>
          </cell>
          <cell r="G29">
            <v>8101188.9300000006</v>
          </cell>
          <cell r="H29">
            <v>1</v>
          </cell>
          <cell r="J29">
            <v>0</v>
          </cell>
          <cell r="K29">
            <v>2709253.2634791955</v>
          </cell>
          <cell r="L29">
            <v>0</v>
          </cell>
          <cell r="M29">
            <v>0</v>
          </cell>
          <cell r="O29">
            <v>2709253.2634791955</v>
          </cell>
          <cell r="Q29">
            <v>0</v>
          </cell>
          <cell r="S29">
            <v>0</v>
          </cell>
          <cell r="U29">
            <v>0</v>
          </cell>
          <cell r="W29">
            <v>0</v>
          </cell>
          <cell r="Z29">
            <v>120548.7598990019</v>
          </cell>
          <cell r="AB29">
            <v>0</v>
          </cell>
        </row>
        <row r="30">
          <cell r="A30" t="str">
            <v>Total: Overberg Municipalities</v>
          </cell>
          <cell r="D30">
            <v>10387729.119253995</v>
          </cell>
          <cell r="E30">
            <v>222188.93</v>
          </cell>
          <cell r="F30">
            <v>10609918.049253995</v>
          </cell>
          <cell r="G30">
            <v>9148566.9800000004</v>
          </cell>
          <cell r="H30">
            <v>0.86226556487335504</v>
          </cell>
          <cell r="J30">
            <v>1591493.12382485</v>
          </cell>
          <cell r="K30">
            <v>29459584.27827419</v>
          </cell>
          <cell r="L30">
            <v>1099000</v>
          </cell>
          <cell r="M30">
            <v>0</v>
          </cell>
          <cell r="O30">
            <v>32150077.402099039</v>
          </cell>
          <cell r="Q30">
            <v>27314.86</v>
          </cell>
          <cell r="S30">
            <v>0</v>
          </cell>
          <cell r="U30">
            <v>8.4960479747450462E-4</v>
          </cell>
          <cell r="V30">
            <v>1.7163039909562378E-2</v>
          </cell>
          <cell r="W30">
            <v>0</v>
          </cell>
          <cell r="X30">
            <v>0</v>
          </cell>
          <cell r="Z30">
            <v>682957.40390222741</v>
          </cell>
          <cell r="AB30">
            <v>0</v>
          </cell>
        </row>
        <row r="32">
          <cell r="A32" t="str">
            <v>B</v>
          </cell>
          <cell r="B32" t="str">
            <v>WC041</v>
          </cell>
          <cell r="C32" t="str">
            <v>Kannaland</v>
          </cell>
          <cell r="D32">
            <v>0</v>
          </cell>
          <cell r="F32">
            <v>0</v>
          </cell>
          <cell r="G32">
            <v>0</v>
          </cell>
          <cell r="H32" t="str">
            <v xml:space="preserve"> </v>
          </cell>
          <cell r="J32">
            <v>0</v>
          </cell>
          <cell r="K32">
            <v>12861550.691823553</v>
          </cell>
          <cell r="L32">
            <v>0</v>
          </cell>
          <cell r="M32">
            <v>0</v>
          </cell>
          <cell r="O32">
            <v>12861550.691823553</v>
          </cell>
          <cell r="Q32">
            <v>0</v>
          </cell>
          <cell r="S32">
            <v>0</v>
          </cell>
          <cell r="U32">
            <v>0</v>
          </cell>
          <cell r="W32">
            <v>0</v>
          </cell>
          <cell r="Z32">
            <v>190886.96468777297</v>
          </cell>
          <cell r="AB32">
            <v>0</v>
          </cell>
        </row>
        <row r="33">
          <cell r="A33" t="str">
            <v>B</v>
          </cell>
          <cell r="B33" t="str">
            <v>WC042</v>
          </cell>
          <cell r="C33" t="str">
            <v>Hessequa</v>
          </cell>
          <cell r="D33">
            <v>0</v>
          </cell>
          <cell r="F33">
            <v>0</v>
          </cell>
          <cell r="G33">
            <v>0</v>
          </cell>
          <cell r="H33" t="str">
            <v xml:space="preserve"> </v>
          </cell>
          <cell r="J33">
            <v>0</v>
          </cell>
          <cell r="K33">
            <v>3526381.1928606103</v>
          </cell>
          <cell r="L33">
            <v>18914000</v>
          </cell>
          <cell r="M33">
            <v>0</v>
          </cell>
          <cell r="O33">
            <v>22440381.192860611</v>
          </cell>
          <cell r="Q33">
            <v>0</v>
          </cell>
          <cell r="S33">
            <v>0</v>
          </cell>
          <cell r="U33">
            <v>0</v>
          </cell>
          <cell r="W33">
            <v>0</v>
          </cell>
          <cell r="X33">
            <v>0</v>
          </cell>
        </row>
        <row r="34">
          <cell r="A34" t="str">
            <v>B</v>
          </cell>
          <cell r="B34" t="str">
            <v>WC043</v>
          </cell>
          <cell r="C34" t="str">
            <v>Mossel Bay</v>
          </cell>
          <cell r="D34">
            <v>2471011.4025366739</v>
          </cell>
          <cell r="E34">
            <v>58698.419073509896</v>
          </cell>
          <cell r="F34">
            <v>2529709.8216101839</v>
          </cell>
          <cell r="G34">
            <v>2428685.7000000002</v>
          </cell>
          <cell r="H34">
            <v>0.96006493740851284</v>
          </cell>
          <cell r="J34">
            <v>0</v>
          </cell>
          <cell r="K34">
            <v>3917213.6891363338</v>
          </cell>
          <cell r="L34">
            <v>15337246.859999999</v>
          </cell>
          <cell r="M34">
            <v>0</v>
          </cell>
          <cell r="O34">
            <v>19254460.549136333</v>
          </cell>
          <cell r="Q34">
            <v>4117572.23</v>
          </cell>
          <cell r="S34">
            <v>3182051.53</v>
          </cell>
          <cell r="U34">
            <v>0.21385030338773606</v>
          </cell>
          <cell r="W34">
            <v>0.23882299364839182</v>
          </cell>
          <cell r="X34">
            <v>0.20747214666661498</v>
          </cell>
          <cell r="Z34">
            <v>287487.19799557066</v>
          </cell>
          <cell r="AB34">
            <v>0</v>
          </cell>
        </row>
        <row r="35">
          <cell r="A35" t="str">
            <v>B</v>
          </cell>
          <cell r="B35" t="str">
            <v>WC044</v>
          </cell>
          <cell r="C35" t="str">
            <v>George</v>
          </cell>
          <cell r="D35">
            <v>6857284.8900150293</v>
          </cell>
          <cell r="E35">
            <v>162893.53491745994</v>
          </cell>
          <cell r="F35">
            <v>7020178.4249324892</v>
          </cell>
          <cell r="G35">
            <v>6177276.04</v>
          </cell>
          <cell r="H35">
            <v>0.8799314875532751</v>
          </cell>
          <cell r="J35">
            <v>0</v>
          </cell>
          <cell r="K35">
            <v>13286561.447685579</v>
          </cell>
          <cell r="L35">
            <v>26050000</v>
          </cell>
          <cell r="M35">
            <v>0</v>
          </cell>
          <cell r="O35">
            <v>39336561.447685577</v>
          </cell>
          <cell r="Q35">
            <v>5871517.5600000005</v>
          </cell>
          <cell r="S35">
            <v>5114533.79</v>
          </cell>
          <cell r="U35">
            <v>0.14926361999913593</v>
          </cell>
          <cell r="W35">
            <v>5.6973640093454091E-2</v>
          </cell>
          <cell r="X35">
            <v>0.19633527024952016</v>
          </cell>
          <cell r="Z35">
            <v>473053.42973461573</v>
          </cell>
          <cell r="AB35">
            <v>0</v>
          </cell>
        </row>
        <row r="36">
          <cell r="A36" t="str">
            <v>B</v>
          </cell>
          <cell r="B36" t="str">
            <v>WC045</v>
          </cell>
          <cell r="C36" t="str">
            <v>Oudtshoorn</v>
          </cell>
          <cell r="D36">
            <v>0</v>
          </cell>
          <cell r="F36">
            <v>0</v>
          </cell>
          <cell r="G36">
            <v>0</v>
          </cell>
          <cell r="H36" t="str">
            <v xml:space="preserve"> </v>
          </cell>
          <cell r="J36">
            <v>0</v>
          </cell>
          <cell r="K36">
            <v>4055560.5089700962</v>
          </cell>
          <cell r="L36">
            <v>2476257.4699999997</v>
          </cell>
          <cell r="M36">
            <v>0</v>
          </cell>
          <cell r="O36">
            <v>6531817.9789700955</v>
          </cell>
          <cell r="Q36">
            <v>2510563.71</v>
          </cell>
          <cell r="S36">
            <v>2319986.7000000002</v>
          </cell>
          <cell r="U36">
            <v>0.38435910462952816</v>
          </cell>
          <cell r="W36">
            <v>4.6991534111864734E-2</v>
          </cell>
          <cell r="X36">
            <v>0.93689235796631454</v>
          </cell>
          <cell r="Z36">
            <v>180452.96711163828</v>
          </cell>
          <cell r="AB36">
            <v>202778.02544850481</v>
          </cell>
        </row>
        <row r="37">
          <cell r="A37" t="str">
            <v>B</v>
          </cell>
          <cell r="B37" t="str">
            <v>WC047</v>
          </cell>
          <cell r="C37" t="str">
            <v>Bitou</v>
          </cell>
          <cell r="D37">
            <v>0</v>
          </cell>
          <cell r="F37">
            <v>0</v>
          </cell>
          <cell r="G37">
            <v>0</v>
          </cell>
          <cell r="H37" t="str">
            <v xml:space="preserve"> </v>
          </cell>
          <cell r="J37">
            <v>0</v>
          </cell>
          <cell r="K37">
            <v>2923562.7690247451</v>
          </cell>
          <cell r="L37">
            <v>1076000</v>
          </cell>
          <cell r="M37">
            <v>0</v>
          </cell>
          <cell r="O37">
            <v>3999562.7690247451</v>
          </cell>
          <cell r="Q37">
            <v>1099562.77</v>
          </cell>
          <cell r="S37">
            <v>1076000</v>
          </cell>
          <cell r="U37">
            <v>0.27492074346619588</v>
          </cell>
          <cell r="W37">
            <v>8.0596080404527082E-3</v>
          </cell>
          <cell r="X37">
            <v>1</v>
          </cell>
          <cell r="Z37">
            <v>130084.50374264222</v>
          </cell>
          <cell r="AB37">
            <v>23562.77</v>
          </cell>
        </row>
        <row r="38">
          <cell r="A38" t="str">
            <v>B</v>
          </cell>
          <cell r="B38" t="str">
            <v>WC048</v>
          </cell>
          <cell r="C38" t="str">
            <v>Knysna</v>
          </cell>
          <cell r="D38">
            <v>0</v>
          </cell>
          <cell r="F38">
            <v>0</v>
          </cell>
          <cell r="G38">
            <v>0</v>
          </cell>
          <cell r="H38" t="str">
            <v xml:space="preserve"> </v>
          </cell>
          <cell r="J38">
            <v>0</v>
          </cell>
          <cell r="K38">
            <v>7082042.9851900339</v>
          </cell>
          <cell r="L38">
            <v>21985348.34</v>
          </cell>
          <cell r="M38">
            <v>0</v>
          </cell>
          <cell r="O38">
            <v>29067391.325190034</v>
          </cell>
          <cell r="Q38">
            <v>6789645.3400000008</v>
          </cell>
          <cell r="S38">
            <v>1289644.3500000001</v>
          </cell>
          <cell r="U38">
            <v>0.23358289239103613</v>
          </cell>
          <cell r="W38">
            <v>0.77661220095692729</v>
          </cell>
          <cell r="X38">
            <v>5.8659263890471526E-2</v>
          </cell>
          <cell r="Z38">
            <v>298431.20440340735</v>
          </cell>
          <cell r="AB38">
            <v>0</v>
          </cell>
        </row>
        <row r="39">
          <cell r="A39" t="str">
            <v>C</v>
          </cell>
          <cell r="B39" t="str">
            <v>DC4</v>
          </cell>
          <cell r="C39" t="str">
            <v>Eden DM</v>
          </cell>
          <cell r="D39">
            <v>15299000</v>
          </cell>
          <cell r="E39">
            <v>281711.99136296473</v>
          </cell>
          <cell r="F39">
            <v>15580711.991362965</v>
          </cell>
          <cell r="G39">
            <v>11354038.289999999</v>
          </cell>
          <cell r="H39">
            <v>0.72872396956488505</v>
          </cell>
          <cell r="J39">
            <v>0</v>
          </cell>
          <cell r="K39">
            <v>1068434.1439661738</v>
          </cell>
          <cell r="L39">
            <v>3984896.26</v>
          </cell>
          <cell r="M39">
            <v>0</v>
          </cell>
          <cell r="O39">
            <v>5053330.4039661735</v>
          </cell>
          <cell r="Q39">
            <v>4360967.08</v>
          </cell>
          <cell r="S39">
            <v>3525290.88</v>
          </cell>
          <cell r="U39">
            <v>0.86298870870925781</v>
          </cell>
          <cell r="W39">
            <v>2.5183887796880327</v>
          </cell>
          <cell r="X39">
            <v>0.88466315055338485</v>
          </cell>
          <cell r="Z39">
            <v>335398.65227488952</v>
          </cell>
          <cell r="AB39">
            <v>0</v>
          </cell>
        </row>
        <row r="40">
          <cell r="A40" t="str">
            <v>Total: Eden Municipalities</v>
          </cell>
          <cell r="D40">
            <v>24627296.292551704</v>
          </cell>
          <cell r="E40">
            <v>503303.94535393454</v>
          </cell>
          <cell r="F40">
            <v>25130600.237905636</v>
          </cell>
          <cell r="G40">
            <v>19960000.030000001</v>
          </cell>
          <cell r="H40">
            <v>0.79425082731981145</v>
          </cell>
          <cell r="J40">
            <v>0</v>
          </cell>
          <cell r="K40">
            <v>48721307.428657129</v>
          </cell>
          <cell r="L40">
            <v>89823748.930000007</v>
          </cell>
          <cell r="M40">
            <v>0</v>
          </cell>
          <cell r="O40">
            <v>138545056.35865712</v>
          </cell>
          <cell r="Q40">
            <v>24749828.689999998</v>
          </cell>
          <cell r="S40">
            <v>16507507.25</v>
          </cell>
          <cell r="U40">
            <v>0.17864100921745724</v>
          </cell>
          <cell r="W40">
            <v>0.20724767730803703</v>
          </cell>
          <cell r="X40">
            <v>0.18377664533757507</v>
          </cell>
          <cell r="Z40">
            <v>1895794.9199505369</v>
          </cell>
          <cell r="AB40">
            <v>226340.7954485048</v>
          </cell>
        </row>
        <row r="42">
          <cell r="A42" t="str">
            <v>B</v>
          </cell>
          <cell r="B42" t="str">
            <v>WC051</v>
          </cell>
          <cell r="C42" t="str">
            <v>Laingsburg</v>
          </cell>
          <cell r="D42">
            <v>0</v>
          </cell>
          <cell r="F42">
            <v>0</v>
          </cell>
          <cell r="G42">
            <v>0</v>
          </cell>
          <cell r="H42" t="str">
            <v xml:space="preserve"> </v>
          </cell>
          <cell r="J42">
            <v>0</v>
          </cell>
          <cell r="O42">
            <v>0</v>
          </cell>
        </row>
        <row r="43">
          <cell r="A43" t="str">
            <v>B</v>
          </cell>
          <cell r="B43" t="str">
            <v>WC052</v>
          </cell>
          <cell r="C43" t="str">
            <v>Prince Albert</v>
          </cell>
          <cell r="D43">
            <v>0</v>
          </cell>
          <cell r="F43">
            <v>0</v>
          </cell>
          <cell r="G43">
            <v>0</v>
          </cell>
          <cell r="H43" t="str">
            <v xml:space="preserve"> </v>
          </cell>
          <cell r="J43">
            <v>0</v>
          </cell>
          <cell r="O43">
            <v>0</v>
          </cell>
        </row>
        <row r="44">
          <cell r="A44" t="str">
            <v>B</v>
          </cell>
          <cell r="B44" t="str">
            <v>WC053</v>
          </cell>
          <cell r="C44" t="str">
            <v>Beaufort West</v>
          </cell>
          <cell r="D44">
            <v>0</v>
          </cell>
          <cell r="F44">
            <v>0</v>
          </cell>
          <cell r="G44">
            <v>0</v>
          </cell>
          <cell r="H44" t="str">
            <v xml:space="preserve"> </v>
          </cell>
          <cell r="J44">
            <v>0</v>
          </cell>
          <cell r="O44">
            <v>0</v>
          </cell>
        </row>
        <row r="45">
          <cell r="A45" t="str">
            <v>C</v>
          </cell>
          <cell r="B45" t="str">
            <v>DC5</v>
          </cell>
          <cell r="C45" t="str">
            <v>Central Karoo DM</v>
          </cell>
          <cell r="D45">
            <v>27039000</v>
          </cell>
          <cell r="E45">
            <v>52432.003591655593</v>
          </cell>
          <cell r="F45">
            <v>27091432.003591657</v>
          </cell>
          <cell r="G45">
            <v>27086736.23</v>
          </cell>
          <cell r="H45">
            <v>0.99982666955368027</v>
          </cell>
          <cell r="J45">
            <v>0</v>
          </cell>
          <cell r="K45">
            <v>3579114.9083745908</v>
          </cell>
          <cell r="L45">
            <v>232000</v>
          </cell>
          <cell r="M45">
            <v>0</v>
          </cell>
          <cell r="O45">
            <v>3811114.9083745908</v>
          </cell>
          <cell r="Q45">
            <v>0</v>
          </cell>
          <cell r="S45">
            <v>0</v>
          </cell>
          <cell r="U45">
            <v>0</v>
          </cell>
          <cell r="W45">
            <v>0</v>
          </cell>
          <cell r="X45">
            <v>0</v>
          </cell>
          <cell r="Z45">
            <v>160432.28169327095</v>
          </cell>
          <cell r="AB45">
            <v>0</v>
          </cell>
        </row>
        <row r="46">
          <cell r="A46" t="str">
            <v>Total: Central Karoo  Municipalities</v>
          </cell>
          <cell r="D46">
            <v>27039000</v>
          </cell>
          <cell r="E46">
            <v>52432.003591655593</v>
          </cell>
          <cell r="F46">
            <v>27091432.003591657</v>
          </cell>
          <cell r="G46">
            <v>27086736.23</v>
          </cell>
          <cell r="H46">
            <v>0.99982666942112797</v>
          </cell>
          <cell r="J46">
            <v>0</v>
          </cell>
          <cell r="K46">
            <v>3579114.9083745908</v>
          </cell>
          <cell r="L46">
            <v>232000</v>
          </cell>
          <cell r="M46">
            <v>0</v>
          </cell>
          <cell r="O46">
            <v>3811114.9083745908</v>
          </cell>
          <cell r="Q46">
            <v>0</v>
          </cell>
          <cell r="S46">
            <v>0</v>
          </cell>
          <cell r="U46">
            <v>0</v>
          </cell>
          <cell r="W46">
            <v>0</v>
          </cell>
          <cell r="X46">
            <v>0</v>
          </cell>
          <cell r="Z46">
            <v>160432.28169327095</v>
          </cell>
          <cell r="AB46">
            <v>0</v>
          </cell>
        </row>
      </sheetData>
      <sheetData sheetId="2" refreshError="1">
        <row r="31">
          <cell r="AD31" t="str">
            <v>WESTERN CAPE MIG:  2007/2008 REPORT TO THE HEAD OF DEPARTMENT AS ON 9 JULY 2006</v>
          </cell>
        </row>
        <row r="32">
          <cell r="AD32" t="str">
            <v>Project Description</v>
          </cell>
          <cell r="AE32" t="str">
            <v>Total MIG Allocation</v>
          </cell>
          <cell r="AF32" t="str">
            <v>Disbursements up to 31/03/2007</v>
          </cell>
          <cell r="AG32" t="str">
            <v>2007/08 Expenditure</v>
          </cell>
          <cell r="AI32" t="str">
            <v>Date of Visit by Prov Eng</v>
          </cell>
          <cell r="AJ32" t="str">
            <v>Key Project Dates</v>
          </cell>
          <cell r="AR32" t="str">
            <v>Status</v>
          </cell>
          <cell r="AS32" t="str">
            <v>Comments/Remedial Measurers</v>
          </cell>
        </row>
        <row r="33">
          <cell r="AJ33" t="str">
            <v>Project Start</v>
          </cell>
          <cell r="AL33" t="str">
            <v>Tender Award</v>
          </cell>
          <cell r="AN33" t="str">
            <v>Construction Start</v>
          </cell>
          <cell r="AP33" t="str">
            <v>Completion</v>
          </cell>
        </row>
        <row r="34">
          <cell r="AG34" t="str">
            <v>Planned</v>
          </cell>
          <cell r="AH34" t="str">
            <v>to Date</v>
          </cell>
          <cell r="AJ34" t="str">
            <v>Baseline</v>
          </cell>
          <cell r="AK34" t="str">
            <v>Actual</v>
          </cell>
          <cell r="AL34" t="str">
            <v>Baseline</v>
          </cell>
          <cell r="AM34" t="str">
            <v>Actual</v>
          </cell>
          <cell r="AN34" t="str">
            <v>Baseline</v>
          </cell>
          <cell r="AO34" t="str">
            <v>Actual</v>
          </cell>
          <cell r="AP34" t="str">
            <v>Baseline</v>
          </cell>
          <cell r="AQ34" t="str">
            <v>Actual</v>
          </cell>
        </row>
        <row r="39">
          <cell r="AD39" t="str">
            <v>Roll-over from 2006/07 Allocation</v>
          </cell>
          <cell r="AE39">
            <v>0</v>
          </cell>
        </row>
        <row r="40">
          <cell r="AD40" t="str">
            <v>2006/07 Additional MIG Flood Damage Funding</v>
          </cell>
          <cell r="AE40">
            <v>0</v>
          </cell>
        </row>
        <row r="41">
          <cell r="AD41" t="str">
            <v>2007/08 MIG Allocation</v>
          </cell>
          <cell r="AE41">
            <v>219485334.78743568</v>
          </cell>
        </row>
        <row r="42">
          <cell r="AD42" t="str">
            <v>Reallocation of 2006/07 MIG Allocation</v>
          </cell>
          <cell r="AE42">
            <v>0</v>
          </cell>
        </row>
        <row r="43">
          <cell r="AD43" t="str">
            <v>Total MIG Funds available for 2007/08</v>
          </cell>
          <cell r="AE43">
            <v>219485334.78743568</v>
          </cell>
        </row>
        <row r="68">
          <cell r="AD68" t="str">
            <v>Khayelitsha: New Rag/Sand Trap at Monwabisi</v>
          </cell>
          <cell r="AE68">
            <v>9053000</v>
          </cell>
          <cell r="AF68">
            <v>0</v>
          </cell>
          <cell r="AG68">
            <v>9053000</v>
          </cell>
          <cell r="AH68">
            <v>0</v>
          </cell>
          <cell r="AJ68">
            <v>37955</v>
          </cell>
          <cell r="AL68">
            <v>37955</v>
          </cell>
          <cell r="AN68" t="str">
            <v>05/01/2004</v>
          </cell>
          <cell r="AO68" t="str">
            <v/>
          </cell>
          <cell r="AP68" t="str">
            <v>31/05/2004</v>
          </cell>
          <cell r="AQ68" t="str">
            <v/>
          </cell>
        </row>
        <row r="69">
          <cell r="AD69" t="str">
            <v>Somerset West Erf 10490: New Sewer Connector</v>
          </cell>
          <cell r="AE69">
            <v>101500</v>
          </cell>
          <cell r="AF69">
            <v>0</v>
          </cell>
          <cell r="AG69">
            <v>101500</v>
          </cell>
          <cell r="AH69">
            <v>0</v>
          </cell>
          <cell r="AJ69">
            <v>37497</v>
          </cell>
          <cell r="AL69">
            <v>37496</v>
          </cell>
          <cell r="AN69" t="str">
            <v>23/09/2002</v>
          </cell>
          <cell r="AO69" t="str">
            <v/>
          </cell>
          <cell r="AP69" t="str">
            <v>18/11/2002</v>
          </cell>
          <cell r="AQ69" t="str">
            <v/>
          </cell>
        </row>
        <row r="70">
          <cell r="AD70" t="str">
            <v>Retreat: Rehabilitate Concrete Roads Ph2</v>
          </cell>
          <cell r="AE70">
            <v>2070000</v>
          </cell>
          <cell r="AF70">
            <v>0</v>
          </cell>
          <cell r="AG70">
            <v>2070000.0000000002</v>
          </cell>
          <cell r="AH70">
            <v>2070000.0000000002</v>
          </cell>
          <cell r="AJ70">
            <v>38676</v>
          </cell>
          <cell r="AL70">
            <v>38630</v>
          </cell>
          <cell r="AN70" t="str">
            <v>20/11/2005</v>
          </cell>
          <cell r="AO70" t="str">
            <v/>
          </cell>
          <cell r="AP70" t="str">
            <v>30/03/2006</v>
          </cell>
          <cell r="AQ70" t="str">
            <v/>
          </cell>
        </row>
        <row r="73">
          <cell r="AD73" t="str">
            <v>Cape Town: Upgrade Potsdam Sewer Treatment Works</v>
          </cell>
          <cell r="AE73">
            <v>30194000</v>
          </cell>
          <cell r="AF73">
            <v>29713049.140000001</v>
          </cell>
          <cell r="AG73">
            <v>480950.52</v>
          </cell>
          <cell r="AH73">
            <v>0</v>
          </cell>
          <cell r="AJ73">
            <v>38231</v>
          </cell>
          <cell r="AL73">
            <v>38200</v>
          </cell>
          <cell r="AN73" t="str">
            <v>01/10/2004</v>
          </cell>
          <cell r="AO73" t="str">
            <v/>
          </cell>
          <cell r="AP73" t="str">
            <v>30/10/2006</v>
          </cell>
          <cell r="AQ73" t="str">
            <v/>
          </cell>
          <cell r="AR73" t="str">
            <v>IMPL</v>
          </cell>
          <cell r="AS73" t="str">
            <v>Project in construction</v>
          </cell>
        </row>
        <row r="74">
          <cell r="AD74" t="str">
            <v>Greater Wallacedene: New Bulk Sewer</v>
          </cell>
          <cell r="AE74">
            <v>2003000</v>
          </cell>
          <cell r="AF74">
            <v>1742572.32</v>
          </cell>
          <cell r="AG74">
            <v>260427.68</v>
          </cell>
          <cell r="AH74">
            <v>260427.68</v>
          </cell>
          <cell r="AJ74">
            <v>37564</v>
          </cell>
          <cell r="AL74">
            <v>37560</v>
          </cell>
          <cell r="AN74" t="str">
            <v>11/11/2002</v>
          </cell>
          <cell r="AO74" t="str">
            <v/>
          </cell>
          <cell r="AP74" t="str">
            <v>31/03/2006</v>
          </cell>
          <cell r="AQ74" t="str">
            <v/>
          </cell>
          <cell r="AR74" t="str">
            <v>IMPL</v>
          </cell>
          <cell r="AS74" t="str">
            <v>Phase 4A in construction</v>
          </cell>
        </row>
        <row r="75">
          <cell r="AD75" t="str">
            <v>Greater Wallacedene: New Bulk Water Supply</v>
          </cell>
          <cell r="AE75">
            <v>8787000</v>
          </cell>
          <cell r="AF75">
            <v>8133863.9500000002</v>
          </cell>
          <cell r="AG75">
            <v>653136.05000000005</v>
          </cell>
          <cell r="AH75">
            <v>653136.05000000005</v>
          </cell>
          <cell r="AJ75">
            <v>37564</v>
          </cell>
          <cell r="AL75">
            <v>37560</v>
          </cell>
          <cell r="AN75">
            <v>37571</v>
          </cell>
          <cell r="AO75" t="str">
            <v/>
          </cell>
          <cell r="AP75">
            <v>38807</v>
          </cell>
          <cell r="AQ75" t="str">
            <v/>
          </cell>
          <cell r="AR75" t="str">
            <v>IMPL</v>
          </cell>
          <cell r="AS75" t="str">
            <v>Phase 4AB in construction</v>
          </cell>
        </row>
        <row r="76">
          <cell r="AD76" t="str">
            <v>Greater Wallacedene: New Bulk Stormwater</v>
          </cell>
          <cell r="AE76">
            <v>8134000</v>
          </cell>
          <cell r="AF76">
            <v>7837355.7299999995</v>
          </cell>
          <cell r="AG76">
            <v>296644.27</v>
          </cell>
          <cell r="AH76">
            <v>296644.27</v>
          </cell>
          <cell r="AJ76">
            <v>37564</v>
          </cell>
          <cell r="AL76">
            <v>37560</v>
          </cell>
          <cell r="AN76">
            <v>37571</v>
          </cell>
          <cell r="AO76" t="str">
            <v/>
          </cell>
          <cell r="AP76">
            <v>38807</v>
          </cell>
          <cell r="AQ76" t="str">
            <v/>
          </cell>
          <cell r="AR76" t="str">
            <v>IMPL</v>
          </cell>
          <cell r="AS76" t="str">
            <v>Phase 4A in construction</v>
          </cell>
        </row>
        <row r="77">
          <cell r="AD77" t="str">
            <v>Greater Wallacedene: New Main Collector Roads</v>
          </cell>
          <cell r="AE77">
            <v>19370500</v>
          </cell>
          <cell r="AF77">
            <v>16702922.860000001</v>
          </cell>
          <cell r="AG77">
            <v>2667577.2400000002</v>
          </cell>
          <cell r="AH77">
            <v>0</v>
          </cell>
          <cell r="AJ77">
            <v>37564</v>
          </cell>
          <cell r="AL77">
            <v>37560</v>
          </cell>
          <cell r="AN77" t="str">
            <v>11/11/2002</v>
          </cell>
          <cell r="AO77" t="str">
            <v/>
          </cell>
          <cell r="AP77" t="str">
            <v>31/03/2006</v>
          </cell>
          <cell r="AQ77" t="str">
            <v/>
          </cell>
          <cell r="AR77" t="str">
            <v>IMPL</v>
          </cell>
          <cell r="AS77" t="str">
            <v>Phase 4A in construction</v>
          </cell>
        </row>
        <row r="78">
          <cell r="AD78" t="str">
            <v>Greater Wallacedene: New Community Sports Ground</v>
          </cell>
          <cell r="AE78">
            <v>7980000</v>
          </cell>
          <cell r="AF78">
            <v>7743487.3799999999</v>
          </cell>
          <cell r="AG78">
            <v>236512.4</v>
          </cell>
          <cell r="AH78">
            <v>0</v>
          </cell>
          <cell r="AJ78">
            <v>38077</v>
          </cell>
          <cell r="AL78">
            <v>38045</v>
          </cell>
          <cell r="AN78" t="str">
            <v>01/04/2004</v>
          </cell>
          <cell r="AO78" t="str">
            <v/>
          </cell>
          <cell r="AP78">
            <v>38656</v>
          </cell>
          <cell r="AQ78" t="str">
            <v/>
          </cell>
          <cell r="AR78" t="str">
            <v>COMPL</v>
          </cell>
          <cell r="AS78" t="str">
            <v>Project completed</v>
          </cell>
        </row>
        <row r="79">
          <cell r="AD79" t="str">
            <v>Vissershok Landfill Site: New Construction of Cell 3</v>
          </cell>
          <cell r="AE79">
            <v>7000000</v>
          </cell>
          <cell r="AF79">
            <v>6902645</v>
          </cell>
          <cell r="AG79">
            <v>97355</v>
          </cell>
          <cell r="AH79">
            <v>0</v>
          </cell>
          <cell r="AJ79">
            <v>37911</v>
          </cell>
          <cell r="AL79">
            <v>37904</v>
          </cell>
          <cell r="AN79" t="str">
            <v>20/10/2003</v>
          </cell>
          <cell r="AO79" t="str">
            <v/>
          </cell>
          <cell r="AP79" t="str">
            <v>30/06/2005</v>
          </cell>
          <cell r="AQ79">
            <v>38562</v>
          </cell>
          <cell r="AR79" t="str">
            <v>COMPL</v>
          </cell>
          <cell r="AS79" t="str">
            <v>Project completed</v>
          </cell>
        </row>
        <row r="82">
          <cell r="AD82" t="str">
            <v>Vrygrond Region: Upgrade Sports Complex</v>
          </cell>
          <cell r="AE82">
            <v>7000000</v>
          </cell>
          <cell r="AF82">
            <v>0</v>
          </cell>
          <cell r="AG82">
            <v>7000000</v>
          </cell>
          <cell r="AH82">
            <v>0</v>
          </cell>
          <cell r="AJ82">
            <v>37953</v>
          </cell>
          <cell r="AL82">
            <v>37942</v>
          </cell>
          <cell r="AN82" t="str">
            <v>19/01/2004</v>
          </cell>
          <cell r="AO82" t="str">
            <v/>
          </cell>
          <cell r="AP82" t="str">
            <v>30/05/2006</v>
          </cell>
          <cell r="AQ82" t="str">
            <v/>
          </cell>
        </row>
        <row r="83">
          <cell r="AD83" t="str">
            <v>Guguletu: Upgrade Lotus River Canal Ph4</v>
          </cell>
          <cell r="AE83">
            <v>7000000</v>
          </cell>
          <cell r="AF83">
            <v>6785451.8200000003</v>
          </cell>
          <cell r="AG83">
            <v>214548.18</v>
          </cell>
          <cell r="AH83">
            <v>0</v>
          </cell>
          <cell r="AJ83">
            <v>38632</v>
          </cell>
          <cell r="AL83">
            <v>38626</v>
          </cell>
          <cell r="AN83" t="str">
            <v>14/10/2005</v>
          </cell>
          <cell r="AO83" t="str">
            <v/>
          </cell>
          <cell r="AP83" t="str">
            <v>30/06/2006</v>
          </cell>
          <cell r="AQ83" t="str">
            <v/>
          </cell>
        </row>
        <row r="84">
          <cell r="AD84" t="str">
            <v>Guguletu: Rehabilitate Concrete Road</v>
          </cell>
          <cell r="AE84">
            <v>4000000</v>
          </cell>
          <cell r="AF84">
            <v>3822306.44</v>
          </cell>
          <cell r="AG84">
            <v>177693.56</v>
          </cell>
          <cell r="AH84">
            <v>0</v>
          </cell>
          <cell r="AJ84">
            <v>38372</v>
          </cell>
          <cell r="AL84">
            <v>38326</v>
          </cell>
          <cell r="AN84" t="str">
            <v>20/01/2005</v>
          </cell>
          <cell r="AO84" t="str">
            <v/>
          </cell>
          <cell r="AP84" t="str">
            <v>01/10/2005</v>
          </cell>
          <cell r="AQ84" t="str">
            <v/>
          </cell>
        </row>
        <row r="85">
          <cell r="AD85" t="str">
            <v>Langa (Project Vuk'ahambe): Rehabilitate Roads</v>
          </cell>
          <cell r="AE85">
            <v>4000000</v>
          </cell>
          <cell r="AF85">
            <v>3771600.61</v>
          </cell>
          <cell r="AG85">
            <v>228399.39</v>
          </cell>
          <cell r="AH85">
            <v>0</v>
          </cell>
          <cell r="AJ85">
            <v>38006</v>
          </cell>
          <cell r="AL85">
            <v>38103</v>
          </cell>
          <cell r="AN85" t="str">
            <v>03/05/2004</v>
          </cell>
          <cell r="AO85" t="str">
            <v/>
          </cell>
          <cell r="AP85" t="str">
            <v>29/10/2004</v>
          </cell>
          <cell r="AQ85" t="str">
            <v/>
          </cell>
        </row>
        <row r="86">
          <cell r="AD86" t="str">
            <v>Guguletu: Upgrade Lotus River Canal Ph2</v>
          </cell>
          <cell r="AE86">
            <v>4200000</v>
          </cell>
          <cell r="AF86">
            <v>3968470.13</v>
          </cell>
          <cell r="AG86">
            <v>231529.87</v>
          </cell>
          <cell r="AH86">
            <v>0</v>
          </cell>
          <cell r="AJ86">
            <v>37536</v>
          </cell>
          <cell r="AL86">
            <v>37748</v>
          </cell>
          <cell r="AN86" t="str">
            <v>14/10/2002</v>
          </cell>
          <cell r="AO86" t="str">
            <v>28/05/2003</v>
          </cell>
          <cell r="AP86" t="str">
            <v>19/08/2004</v>
          </cell>
          <cell r="AQ86" t="str">
            <v/>
          </cell>
        </row>
        <row r="89">
          <cell r="AD89" t="str">
            <v>Greater Wallacedene: New Street Lighting</v>
          </cell>
          <cell r="AE89">
            <v>3092000</v>
          </cell>
          <cell r="AF89">
            <v>2533107.5</v>
          </cell>
          <cell r="AG89">
            <v>558893.07999999996</v>
          </cell>
          <cell r="AH89">
            <v>0</v>
          </cell>
          <cell r="AJ89">
            <v>37564</v>
          </cell>
          <cell r="AL89">
            <v>37560</v>
          </cell>
          <cell r="AN89" t="str">
            <v>11/11/2002</v>
          </cell>
          <cell r="AO89" t="str">
            <v/>
          </cell>
          <cell r="AP89" t="str">
            <v>31/03/2006</v>
          </cell>
          <cell r="AQ89" t="str">
            <v/>
          </cell>
          <cell r="AR89" t="str">
            <v>IMPL</v>
          </cell>
          <cell r="AS89" t="str">
            <v>Project progressing slowly</v>
          </cell>
        </row>
        <row r="90">
          <cell r="AD90" t="str">
            <v>Total CMIP Projects with expenditure up to 31 March 2006</v>
          </cell>
          <cell r="AE90">
            <v>123985000</v>
          </cell>
          <cell r="AF90">
            <v>99656832.87999998</v>
          </cell>
          <cell r="AG90">
            <v>24328167.239999998</v>
          </cell>
          <cell r="AH90">
            <v>3280208.0000000005</v>
          </cell>
        </row>
        <row r="95">
          <cell r="AD95" t="str">
            <v>Khayelitsha CBD Urban Renewal: New Cricket Oval</v>
          </cell>
          <cell r="AE95">
            <v>2030000</v>
          </cell>
          <cell r="AF95">
            <v>1936153</v>
          </cell>
          <cell r="AG95">
            <v>93847</v>
          </cell>
          <cell r="AH95">
            <v>0</v>
          </cell>
          <cell r="AJ95">
            <v>37623</v>
          </cell>
          <cell r="AL95">
            <v>37610</v>
          </cell>
          <cell r="AN95" t="str">
            <v>06/01/2003</v>
          </cell>
          <cell r="AO95" t="str">
            <v/>
          </cell>
          <cell r="AP95" t="str">
            <v>31/03/2003</v>
          </cell>
          <cell r="AQ95" t="str">
            <v/>
          </cell>
        </row>
        <row r="96">
          <cell r="AD96" t="str">
            <v>Khayelitsha CBD: New Minibus Taxi/Trade Area Ph1</v>
          </cell>
          <cell r="AE96">
            <v>9255000</v>
          </cell>
          <cell r="AF96">
            <v>2121922.2799999998</v>
          </cell>
          <cell r="AG96">
            <v>7133077.7200000007</v>
          </cell>
          <cell r="AH96">
            <v>7133077.7200000007</v>
          </cell>
          <cell r="AJ96">
            <v>37955</v>
          </cell>
          <cell r="AL96">
            <v>37940</v>
          </cell>
          <cell r="AN96" t="str">
            <v>30/11/2003</v>
          </cell>
          <cell r="AO96" t="str">
            <v/>
          </cell>
          <cell r="AP96" t="str">
            <v>31/05/2006</v>
          </cell>
          <cell r="AQ96" t="str">
            <v/>
          </cell>
        </row>
        <row r="97">
          <cell r="AD97" t="str">
            <v>Khayelitsha: Rail Extension: New Roads &amp; Bridges</v>
          </cell>
          <cell r="AE97">
            <v>23540000</v>
          </cell>
          <cell r="AF97">
            <v>10200438.399999999</v>
          </cell>
          <cell r="AG97">
            <v>13339561.600000001</v>
          </cell>
          <cell r="AH97">
            <v>2439967.2199999997</v>
          </cell>
          <cell r="AJ97">
            <v>37909</v>
          </cell>
          <cell r="AL97">
            <v>37895</v>
          </cell>
          <cell r="AN97" t="str">
            <v>01/11/2003</v>
          </cell>
          <cell r="AO97" t="str">
            <v/>
          </cell>
          <cell r="AP97" t="str">
            <v>28/02/2006</v>
          </cell>
          <cell r="AQ97" t="str">
            <v/>
          </cell>
        </row>
        <row r="100">
          <cell r="AD100" t="str">
            <v>Khayelitsha: Kuyasa: New Street Lighting Ph1</v>
          </cell>
          <cell r="AE100">
            <v>1540000</v>
          </cell>
          <cell r="AF100">
            <v>761783.57</v>
          </cell>
          <cell r="AG100">
            <v>778216.43</v>
          </cell>
          <cell r="AH100">
            <v>0</v>
          </cell>
          <cell r="AJ100">
            <v>37940</v>
          </cell>
          <cell r="AL100">
            <v>38107</v>
          </cell>
          <cell r="AN100" t="str">
            <v>15/05/2004</v>
          </cell>
          <cell r="AO100" t="str">
            <v/>
          </cell>
          <cell r="AP100" t="str">
            <v>31/10/2004</v>
          </cell>
          <cell r="AQ100" t="str">
            <v/>
          </cell>
          <cell r="AR100" t="str">
            <v>IMPL</v>
          </cell>
          <cell r="AS100" t="str">
            <v>Project in construction</v>
          </cell>
        </row>
        <row r="101">
          <cell r="AD101" t="str">
            <v>Khayelitsha: Kuyasa: New Street Lighting Ph2</v>
          </cell>
          <cell r="AE101">
            <v>1750000</v>
          </cell>
          <cell r="AF101">
            <v>313276.61</v>
          </cell>
          <cell r="AG101">
            <v>1436723</v>
          </cell>
          <cell r="AH101">
            <v>0</v>
          </cell>
          <cell r="AJ101">
            <v>38275</v>
          </cell>
          <cell r="AL101">
            <v>38260</v>
          </cell>
          <cell r="AN101" t="str">
            <v>15/10/2004</v>
          </cell>
          <cell r="AO101" t="str">
            <v/>
          </cell>
          <cell r="AP101" t="str">
            <v>15/03/2005</v>
          </cell>
          <cell r="AQ101" t="str">
            <v/>
          </cell>
          <cell r="AR101" t="str">
            <v>IMPL</v>
          </cell>
          <cell r="AS101" t="str">
            <v>Project in construction</v>
          </cell>
        </row>
        <row r="102">
          <cell r="AD102" t="str">
            <v>Total Urban Renewal Khayelitsha Projects</v>
          </cell>
          <cell r="AE102">
            <v>38115000</v>
          </cell>
          <cell r="AF102">
            <v>15333573.859999998</v>
          </cell>
          <cell r="AG102">
            <v>22781425.75</v>
          </cell>
          <cell r="AH102">
            <v>9573044.9400000013</v>
          </cell>
        </row>
        <row r="107">
          <cell r="AD107" t="str">
            <v>Lentegeur/Mandalay: Upgrade Bus &amp; Taxi Facility</v>
          </cell>
          <cell r="AE107">
            <v>6650000</v>
          </cell>
          <cell r="AF107">
            <v>4046233.99</v>
          </cell>
          <cell r="AG107">
            <v>2603766.2599999998</v>
          </cell>
          <cell r="AH107">
            <v>0</v>
          </cell>
          <cell r="AJ107">
            <v>37918</v>
          </cell>
          <cell r="AL107">
            <v>37956</v>
          </cell>
          <cell r="AN107" t="str">
            <v>01/11/2003</v>
          </cell>
          <cell r="AO107" t="str">
            <v>06/01/2004</v>
          </cell>
          <cell r="AP107" t="str">
            <v>18/04/2004</v>
          </cell>
          <cell r="AQ107" t="str">
            <v/>
          </cell>
        </row>
        <row r="108">
          <cell r="AD108" t="str">
            <v>Mitchells Plain CBD: Upgrade Taxi/Trade Facility Ph2</v>
          </cell>
          <cell r="AE108">
            <v>60271000</v>
          </cell>
          <cell r="AF108">
            <v>53336475.789999999</v>
          </cell>
          <cell r="AG108">
            <v>6934524.3399999999</v>
          </cell>
          <cell r="AH108">
            <v>0</v>
          </cell>
          <cell r="AJ108">
            <v>37955</v>
          </cell>
          <cell r="AL108">
            <v>37973</v>
          </cell>
          <cell r="AN108" t="str">
            <v>24/11/2003</v>
          </cell>
          <cell r="AO108" t="str">
            <v>23/01/2004</v>
          </cell>
          <cell r="AP108" t="str">
            <v>05/08/2005</v>
          </cell>
          <cell r="AQ108" t="str">
            <v/>
          </cell>
        </row>
        <row r="109">
          <cell r="AD109" t="str">
            <v>Tafelsig: New Multi Purpose Sports Centre</v>
          </cell>
          <cell r="AE109">
            <v>22000000</v>
          </cell>
          <cell r="AF109">
            <v>18581281.899999999</v>
          </cell>
          <cell r="AG109">
            <v>3418718.1</v>
          </cell>
          <cell r="AH109">
            <v>3418718.1</v>
          </cell>
          <cell r="AJ109">
            <v>38074</v>
          </cell>
          <cell r="AL109">
            <v>38049</v>
          </cell>
          <cell r="AN109" t="str">
            <v>28/03/2004</v>
          </cell>
          <cell r="AO109" t="str">
            <v/>
          </cell>
          <cell r="AP109" t="str">
            <v>29/11/2004</v>
          </cell>
          <cell r="AQ109" t="str">
            <v/>
          </cell>
        </row>
        <row r="112">
          <cell r="AD112" t="str">
            <v>Mitchells Plain CTCHC 008 &amp; 009: New Street Lighting</v>
          </cell>
          <cell r="AE112">
            <v>1410000</v>
          </cell>
          <cell r="AF112">
            <v>201621</v>
          </cell>
          <cell r="AG112">
            <v>1208379</v>
          </cell>
          <cell r="AH112">
            <v>0</v>
          </cell>
          <cell r="AJ112">
            <v>37498</v>
          </cell>
          <cell r="AL112">
            <v>37498</v>
          </cell>
          <cell r="AN112" t="str">
            <v>01/10/2002</v>
          </cell>
          <cell r="AO112" t="str">
            <v/>
          </cell>
          <cell r="AP112" t="str">
            <v>31/03/2003</v>
          </cell>
          <cell r="AQ112" t="str">
            <v/>
          </cell>
          <cell r="AR112" t="str">
            <v>IMPL</v>
          </cell>
          <cell r="AS112" t="str">
            <v>Project progressing slowly</v>
          </cell>
        </row>
        <row r="113">
          <cell r="AD113" t="str">
            <v>Total Urban Renewal Mitchells Plain Projects</v>
          </cell>
          <cell r="AE113">
            <v>90331000</v>
          </cell>
          <cell r="AF113">
            <v>76165612.680000007</v>
          </cell>
          <cell r="AG113">
            <v>14165387.699999999</v>
          </cell>
          <cell r="AH113">
            <v>3418718.1</v>
          </cell>
        </row>
        <row r="118">
          <cell r="AD118" t="str">
            <v xml:space="preserve">Khayelitsha: Mandela Park: New Sand &amp; Rag Trap Main Sewerage Pipeline </v>
          </cell>
          <cell r="AE118">
            <v>2800000</v>
          </cell>
          <cell r="AF118">
            <v>0</v>
          </cell>
          <cell r="AG118">
            <v>0</v>
          </cell>
          <cell r="AH118">
            <v>0</v>
          </cell>
        </row>
        <row r="119">
          <cell r="AD119" t="str">
            <v>Khayelitsha: Monwabisi: New Pump Station</v>
          </cell>
          <cell r="AE119">
            <v>21370000</v>
          </cell>
          <cell r="AF119">
            <v>0</v>
          </cell>
          <cell r="AG119">
            <v>0</v>
          </cell>
          <cell r="AH119">
            <v>0</v>
          </cell>
        </row>
        <row r="120">
          <cell r="AD120" t="str">
            <v>Fisantekraal: New Waste Water Treatment Works</v>
          </cell>
          <cell r="AE120">
            <v>40000000</v>
          </cell>
          <cell r="AF120">
            <v>0</v>
          </cell>
          <cell r="AG120">
            <v>40000000</v>
          </cell>
          <cell r="AH120">
            <v>0</v>
          </cell>
        </row>
        <row r="121">
          <cell r="AD121" t="str">
            <v>Khayelitsha: Monwabisi Informal Settlement: New Water Services</v>
          </cell>
          <cell r="AE121">
            <v>636763</v>
          </cell>
          <cell r="AF121">
            <v>0</v>
          </cell>
          <cell r="AG121">
            <v>636763</v>
          </cell>
          <cell r="AH121">
            <v>0</v>
          </cell>
        </row>
        <row r="122">
          <cell r="AD122" t="str">
            <v>Langa: Rehabilitate Interceptor Sewer</v>
          </cell>
          <cell r="AE122">
            <v>7000000</v>
          </cell>
          <cell r="AF122">
            <v>0</v>
          </cell>
          <cell r="AG122">
            <v>7000000</v>
          </cell>
          <cell r="AH122">
            <v>0</v>
          </cell>
        </row>
        <row r="123">
          <cell r="AD123" t="str">
            <v>Lwandle: New Steenbras Pipeline</v>
          </cell>
          <cell r="AE123">
            <v>1268190</v>
          </cell>
          <cell r="AF123">
            <v>0</v>
          </cell>
          <cell r="AG123">
            <v>1268190</v>
          </cell>
          <cell r="AH123">
            <v>0</v>
          </cell>
          <cell r="AJ123">
            <v>38443</v>
          </cell>
          <cell r="AL123">
            <v>38411</v>
          </cell>
          <cell r="AN123" t="str">
            <v>01/02/2005</v>
          </cell>
          <cell r="AO123" t="str">
            <v/>
          </cell>
          <cell r="AP123" t="str">
            <v>31/08/2006</v>
          </cell>
          <cell r="AQ123" t="str">
            <v/>
          </cell>
        </row>
        <row r="124">
          <cell r="AD124" t="str">
            <v>Mfuleni Erf 952/3 &amp; 4: New Stormwater System</v>
          </cell>
          <cell r="AE124">
            <v>3876000</v>
          </cell>
          <cell r="AF124">
            <v>0</v>
          </cell>
          <cell r="AG124">
            <v>3876000</v>
          </cell>
          <cell r="AH124">
            <v>0</v>
          </cell>
          <cell r="AJ124">
            <v>38357</v>
          </cell>
          <cell r="AL124">
            <v>38357</v>
          </cell>
          <cell r="AN124" t="str">
            <v>01/10/2004</v>
          </cell>
          <cell r="AO124" t="str">
            <v/>
          </cell>
          <cell r="AP124" t="str">
            <v>31/10/2005</v>
          </cell>
          <cell r="AQ124" t="str">
            <v/>
          </cell>
        </row>
        <row r="125">
          <cell r="AD125" t="str">
            <v>Mfuleni Erf 952/3 &amp; 4: New Main Roads</v>
          </cell>
          <cell r="AE125">
            <v>1680000</v>
          </cell>
          <cell r="AF125">
            <v>0</v>
          </cell>
          <cell r="AG125">
            <v>1680000</v>
          </cell>
          <cell r="AH125">
            <v>0</v>
          </cell>
          <cell r="AJ125">
            <v>38357</v>
          </cell>
          <cell r="AL125">
            <v>38357</v>
          </cell>
          <cell r="AN125" t="str">
            <v>01/10/2004</v>
          </cell>
          <cell r="AO125" t="str">
            <v/>
          </cell>
          <cell r="AP125" t="str">
            <v>31/10/2005</v>
          </cell>
          <cell r="AQ125" t="str">
            <v/>
          </cell>
        </row>
        <row r="126">
          <cell r="AD126" t="str">
            <v>N2 Gateway: Delft: Extension of Hindle Road</v>
          </cell>
          <cell r="AE126">
            <v>1220000</v>
          </cell>
          <cell r="AF126">
            <v>0</v>
          </cell>
          <cell r="AG126">
            <v>1220000</v>
          </cell>
          <cell r="AH126">
            <v>0</v>
          </cell>
        </row>
        <row r="127">
          <cell r="AD127" t="str">
            <v>N2 Gateway: Delft: New Cemetery Ph1</v>
          </cell>
          <cell r="AE127">
            <v>3500000</v>
          </cell>
          <cell r="AF127">
            <v>0</v>
          </cell>
          <cell r="AG127">
            <v>3500000</v>
          </cell>
          <cell r="AH127">
            <v>0</v>
          </cell>
        </row>
        <row r="128">
          <cell r="AD128" t="str">
            <v>N2 Gateway: Delft Symphony: Roads</v>
          </cell>
          <cell r="AE128">
            <v>2300000</v>
          </cell>
          <cell r="AF128">
            <v>0</v>
          </cell>
          <cell r="AG128">
            <v>2300000</v>
          </cell>
          <cell r="AH128">
            <v>0</v>
          </cell>
        </row>
        <row r="129">
          <cell r="AD129" t="str">
            <v>N2 Gateway: Delft Symphony: New Stormwater</v>
          </cell>
          <cell r="AE129">
            <v>6300000</v>
          </cell>
          <cell r="AF129">
            <v>0</v>
          </cell>
          <cell r="AG129">
            <v>6300000</v>
          </cell>
          <cell r="AH129">
            <v>0</v>
          </cell>
        </row>
        <row r="130">
          <cell r="AD130" t="str">
            <v>N2 Gateway: Delft Symphony: New Water Supply Lines</v>
          </cell>
          <cell r="AE130">
            <v>1000000</v>
          </cell>
          <cell r="AF130">
            <v>0</v>
          </cell>
          <cell r="AG130">
            <v>1000000</v>
          </cell>
          <cell r="AH130">
            <v>0</v>
          </cell>
        </row>
        <row r="131">
          <cell r="AD131" t="str">
            <v>N2 Gateway: Delft Symphony: New Main Sewer Outfall</v>
          </cell>
          <cell r="AE131">
            <v>4117500</v>
          </cell>
          <cell r="AF131">
            <v>0</v>
          </cell>
          <cell r="AG131">
            <v>4117500</v>
          </cell>
          <cell r="AH131">
            <v>0</v>
          </cell>
        </row>
        <row r="132">
          <cell r="AD132" t="str">
            <v>N2 Gateway: Delft Symphony: Mandela Peace Park</v>
          </cell>
          <cell r="AE132">
            <v>2250000</v>
          </cell>
          <cell r="AF132">
            <v>0</v>
          </cell>
          <cell r="AG132">
            <v>2250000</v>
          </cell>
          <cell r="AH132">
            <v>0</v>
          </cell>
        </row>
        <row r="133">
          <cell r="AD133" t="str">
            <v>N2 Gateway: Delft Symphony: Parks &amp; Dignified Spaces</v>
          </cell>
          <cell r="AE133">
            <v>1400000</v>
          </cell>
          <cell r="AF133">
            <v>0</v>
          </cell>
          <cell r="AG133">
            <v>1400000</v>
          </cell>
          <cell r="AH133">
            <v>0</v>
          </cell>
        </row>
        <row r="134">
          <cell r="AD134" t="str">
            <v>N2 Gateway: Delft Symphony: Creches &amp; Food Gardens</v>
          </cell>
          <cell r="AE134">
            <v>1200000</v>
          </cell>
          <cell r="AF134">
            <v>0</v>
          </cell>
          <cell r="AG134">
            <v>1200000</v>
          </cell>
          <cell r="AH134">
            <v>0</v>
          </cell>
        </row>
        <row r="135">
          <cell r="AD135" t="str">
            <v>N2 Gateway: Delft Symphony: Rehabilitate Sport Complexes</v>
          </cell>
          <cell r="AE135">
            <v>2400000</v>
          </cell>
          <cell r="AF135">
            <v>0</v>
          </cell>
          <cell r="AG135">
            <v>2400000</v>
          </cell>
          <cell r="AH135">
            <v>0</v>
          </cell>
        </row>
        <row r="136">
          <cell r="AD136" t="str">
            <v>N2 Gateway: Delft Towns 7-9, Precinct 1: Roads &amp; Associated Stormwater</v>
          </cell>
          <cell r="AE136">
            <v>830500</v>
          </cell>
          <cell r="AF136">
            <v>0</v>
          </cell>
          <cell r="AG136">
            <v>830500</v>
          </cell>
          <cell r="AH136">
            <v>0</v>
          </cell>
        </row>
        <row r="137">
          <cell r="AD137" t="str">
            <v>N2 Gateway: Delft Towns 7-9, Precinct 2: Upgrade Sports Complex</v>
          </cell>
          <cell r="AE137">
            <v>1400000</v>
          </cell>
          <cell r="AF137">
            <v>0</v>
          </cell>
          <cell r="AG137">
            <v>1400000</v>
          </cell>
          <cell r="AH137">
            <v>0</v>
          </cell>
        </row>
        <row r="138">
          <cell r="AD138" t="str">
            <v>N2 Gateway: Delft Towns 7-9, Precinct 2: Local Amenities</v>
          </cell>
          <cell r="AE138">
            <v>1200000</v>
          </cell>
          <cell r="AF138">
            <v>0</v>
          </cell>
          <cell r="AG138">
            <v>1200000</v>
          </cell>
          <cell r="AH138">
            <v>0</v>
          </cell>
        </row>
        <row r="139">
          <cell r="AD139" t="str">
            <v>N2 Gateway: Delft Towns 7-9, Precinct 2&amp;3: New Bulk Stormwater</v>
          </cell>
          <cell r="AE139">
            <v>1095500</v>
          </cell>
          <cell r="AF139">
            <v>0</v>
          </cell>
          <cell r="AG139">
            <v>1095500</v>
          </cell>
          <cell r="AH139">
            <v>0</v>
          </cell>
        </row>
        <row r="140">
          <cell r="AD140" t="str">
            <v>N2 Gateway: Delft Towns 7-9, Precinct 2&amp;3: New Bulk Water</v>
          </cell>
          <cell r="AE140">
            <v>512400</v>
          </cell>
          <cell r="AF140">
            <v>0</v>
          </cell>
          <cell r="AG140">
            <v>512400</v>
          </cell>
          <cell r="AH140">
            <v>0</v>
          </cell>
        </row>
        <row r="141">
          <cell r="AD141" t="str">
            <v>N2 Gateway: Delft Towns 7-9, Precinct 2&amp;3: New Bulk Sewer</v>
          </cell>
          <cell r="AE141">
            <v>1114200</v>
          </cell>
          <cell r="AF141">
            <v>0</v>
          </cell>
          <cell r="AG141">
            <v>1114200</v>
          </cell>
          <cell r="AH141">
            <v>0</v>
          </cell>
        </row>
        <row r="142">
          <cell r="AD142" t="str">
            <v>N2 Gateway: Delft Towns 7-9, Precinct 2&amp;3: Parks &amp; Open Spaces</v>
          </cell>
          <cell r="AE142">
            <v>2000000</v>
          </cell>
          <cell r="AF142">
            <v>0</v>
          </cell>
          <cell r="AG142">
            <v>2000000</v>
          </cell>
          <cell r="AH142">
            <v>0</v>
          </cell>
        </row>
        <row r="143">
          <cell r="AD143" t="str">
            <v>N2 Gateway: Joe Slovo: Open Spaces</v>
          </cell>
          <cell r="AE143">
            <v>4815000</v>
          </cell>
          <cell r="AF143">
            <v>0</v>
          </cell>
          <cell r="AG143">
            <v>4815000</v>
          </cell>
          <cell r="AH143">
            <v>0</v>
          </cell>
        </row>
        <row r="144">
          <cell r="AD144" t="str">
            <v>N2 Gateway: Joe Slovo: Bulk Sewer</v>
          </cell>
          <cell r="AE144">
            <v>1314600</v>
          </cell>
          <cell r="AF144">
            <v>0</v>
          </cell>
          <cell r="AG144">
            <v>1314600</v>
          </cell>
          <cell r="AH144">
            <v>0</v>
          </cell>
        </row>
        <row r="145">
          <cell r="AD145" t="str">
            <v>Scottsdene: New Waste Water Treatment Works</v>
          </cell>
          <cell r="AE145">
            <v>20000000</v>
          </cell>
          <cell r="AF145">
            <v>0</v>
          </cell>
          <cell r="AG145">
            <v>20000000</v>
          </cell>
          <cell r="AH145">
            <v>0</v>
          </cell>
        </row>
        <row r="146">
          <cell r="AD146" t="str">
            <v>Strand, Morkels Cottage: Upgrade Soet River Stormwater</v>
          </cell>
          <cell r="AE146">
            <v>1500000</v>
          </cell>
          <cell r="AF146">
            <v>0</v>
          </cell>
          <cell r="AG146">
            <v>1500000</v>
          </cell>
          <cell r="AH146">
            <v>0</v>
          </cell>
        </row>
        <row r="147">
          <cell r="AD147" t="str">
            <v>Sweethomes Rudimentary Services: New Roads &amp; Stormwater</v>
          </cell>
          <cell r="AE147">
            <v>3554531</v>
          </cell>
          <cell r="AF147">
            <v>0</v>
          </cell>
          <cell r="AG147">
            <v>3554531</v>
          </cell>
          <cell r="AH147">
            <v>0</v>
          </cell>
        </row>
        <row r="148">
          <cell r="AD148" t="str">
            <v>Zandvliet: New Waste Water Treatment Works</v>
          </cell>
          <cell r="AE148">
            <v>30000000</v>
          </cell>
          <cell r="AF148">
            <v>0</v>
          </cell>
          <cell r="AG148">
            <v>30000000</v>
          </cell>
          <cell r="AH148">
            <v>0</v>
          </cell>
        </row>
        <row r="149">
          <cell r="AD149" t="str">
            <v>IS-Kosovo: New Water Reticulation</v>
          </cell>
          <cell r="AE149">
            <v>2880000</v>
          </cell>
          <cell r="AF149">
            <v>345483.17</v>
          </cell>
          <cell r="AG149">
            <v>2534516.83</v>
          </cell>
          <cell r="AH149">
            <v>524873</v>
          </cell>
        </row>
        <row r="150">
          <cell r="AD150" t="str">
            <v>IS-Kosovo: New Access Roads &amp; Stormwater</v>
          </cell>
          <cell r="AE150">
            <v>2010000</v>
          </cell>
          <cell r="AF150">
            <v>472981.74</v>
          </cell>
          <cell r="AG150">
            <v>1537018.26</v>
          </cell>
          <cell r="AH150">
            <v>465646.51</v>
          </cell>
        </row>
        <row r="151">
          <cell r="AD151" t="str">
            <v>Macassar Erf 2633: Upgrade Major Stormwater Canal</v>
          </cell>
          <cell r="AE151">
            <v>2299097</v>
          </cell>
          <cell r="AF151">
            <v>757940.14</v>
          </cell>
          <cell r="AG151">
            <v>1541156.8599999999</v>
          </cell>
          <cell r="AH151">
            <v>1541156.8599999999</v>
          </cell>
          <cell r="AJ151">
            <v>38411</v>
          </cell>
          <cell r="AL151">
            <v>38383</v>
          </cell>
          <cell r="AN151" t="str">
            <v>15/02/2005</v>
          </cell>
          <cell r="AO151" t="str">
            <v/>
          </cell>
          <cell r="AP151" t="str">
            <v>30/06/2005</v>
          </cell>
          <cell r="AQ151" t="str">
            <v/>
          </cell>
        </row>
        <row r="152">
          <cell r="AD152" t="str">
            <v>Bonteheuwel: Upgrade Community Facility</v>
          </cell>
          <cell r="AE152">
            <v>2700000</v>
          </cell>
          <cell r="AF152">
            <v>641344.36</v>
          </cell>
          <cell r="AG152">
            <v>2058655.64</v>
          </cell>
          <cell r="AH152">
            <v>0</v>
          </cell>
          <cell r="AN152">
            <v>38532</v>
          </cell>
          <cell r="AP152">
            <v>38898</v>
          </cell>
        </row>
        <row r="153">
          <cell r="AD153" t="str">
            <v>Coastal Park: Extension of Waste Disposal Landfill Site</v>
          </cell>
          <cell r="AE153">
            <v>6650000</v>
          </cell>
          <cell r="AF153">
            <v>6032938.2699999996</v>
          </cell>
          <cell r="AG153">
            <v>617061.73</v>
          </cell>
          <cell r="AH153">
            <v>0</v>
          </cell>
          <cell r="AJ153">
            <v>39030</v>
          </cell>
          <cell r="AK153">
            <v>39022</v>
          </cell>
          <cell r="AL153">
            <v>39021</v>
          </cell>
          <cell r="AM153">
            <v>39015</v>
          </cell>
          <cell r="AN153">
            <v>39031</v>
          </cell>
          <cell r="AO153">
            <v>39022</v>
          </cell>
          <cell r="AP153">
            <v>39355</v>
          </cell>
        </row>
        <row r="154">
          <cell r="AD154" t="str">
            <v>IS-Kosovo: New Sanitation</v>
          </cell>
          <cell r="AE154">
            <v>10080000</v>
          </cell>
          <cell r="AF154">
            <v>1345351.8</v>
          </cell>
          <cell r="AG154">
            <v>8734648.1999999993</v>
          </cell>
          <cell r="AH154">
            <v>5723233.4000000004</v>
          </cell>
        </row>
        <row r="155">
          <cell r="AD155" t="str">
            <v>Khayelitsha: Monwabisi Informal Settlement: New Sanitation Services</v>
          </cell>
          <cell r="AE155">
            <v>5047556</v>
          </cell>
          <cell r="AF155">
            <v>1147153.49</v>
          </cell>
          <cell r="AG155">
            <v>3900402.51</v>
          </cell>
          <cell r="AH155">
            <v>0</v>
          </cell>
        </row>
        <row r="156">
          <cell r="AD156" t="str">
            <v>Mfuleni Erf 451: Bardale: New Sewer Mains</v>
          </cell>
          <cell r="AE156">
            <v>568400</v>
          </cell>
          <cell r="AF156">
            <v>467411</v>
          </cell>
          <cell r="AG156">
            <v>100989</v>
          </cell>
          <cell r="AH156">
            <v>0</v>
          </cell>
          <cell r="AJ156">
            <v>38369</v>
          </cell>
          <cell r="AK156">
            <v>39015</v>
          </cell>
          <cell r="AL156">
            <v>38355</v>
          </cell>
          <cell r="AM156">
            <v>38904</v>
          </cell>
          <cell r="AN156" t="str">
            <v>17/01/2005</v>
          </cell>
          <cell r="AO156">
            <v>38929</v>
          </cell>
          <cell r="AP156" t="str">
            <v>30/04/2007</v>
          </cell>
          <cell r="AQ156" t="str">
            <v/>
          </cell>
        </row>
        <row r="157">
          <cell r="AD157" t="str">
            <v>Mfuleni Erf 451: Bardale: New Main Roads</v>
          </cell>
          <cell r="AE157">
            <v>11686000</v>
          </cell>
          <cell r="AF157">
            <v>1857767.05</v>
          </cell>
          <cell r="AG157">
            <v>9828232.9500000011</v>
          </cell>
          <cell r="AH157">
            <v>3859404.81</v>
          </cell>
          <cell r="AJ157" t="str">
            <v xml:space="preserve"> </v>
          </cell>
          <cell r="AK157">
            <v>39015</v>
          </cell>
          <cell r="AL157">
            <v>38355</v>
          </cell>
          <cell r="AM157">
            <v>38904</v>
          </cell>
          <cell r="AN157" t="str">
            <v>01/10/2004</v>
          </cell>
          <cell r="AO157">
            <v>38929</v>
          </cell>
          <cell r="AP157" t="str">
            <v>01/04/2006</v>
          </cell>
          <cell r="AQ157" t="str">
            <v/>
          </cell>
        </row>
        <row r="158">
          <cell r="AD158" t="str">
            <v>Mfuleni Erf 451: Bardale: New Stormwater System</v>
          </cell>
          <cell r="AE158">
            <v>15430000</v>
          </cell>
          <cell r="AF158">
            <v>10071288.049999999</v>
          </cell>
          <cell r="AG158">
            <v>5358711.95</v>
          </cell>
          <cell r="AH158">
            <v>5358711.95</v>
          </cell>
          <cell r="AJ158">
            <v>38369</v>
          </cell>
          <cell r="AL158">
            <v>38355</v>
          </cell>
          <cell r="AN158" t="str">
            <v>17/01/2005</v>
          </cell>
          <cell r="AO158" t="str">
            <v/>
          </cell>
          <cell r="AP158" t="str">
            <v>30/04/2007</v>
          </cell>
          <cell r="AQ158" t="str">
            <v/>
          </cell>
        </row>
        <row r="159">
          <cell r="AD159" t="str">
            <v>Mfuleni Erf 451: Bardale: New Water Connector Pipelines</v>
          </cell>
          <cell r="AE159">
            <v>1178000</v>
          </cell>
          <cell r="AF159">
            <v>630981.49</v>
          </cell>
          <cell r="AG159">
            <v>547018.51</v>
          </cell>
          <cell r="AH159">
            <v>0</v>
          </cell>
          <cell r="AJ159">
            <v>38369</v>
          </cell>
          <cell r="AK159">
            <v>39015</v>
          </cell>
          <cell r="AL159">
            <v>38355</v>
          </cell>
          <cell r="AM159">
            <v>38904</v>
          </cell>
          <cell r="AN159" t="str">
            <v>17/01/2005</v>
          </cell>
          <cell r="AO159">
            <v>38929</v>
          </cell>
          <cell r="AP159" t="str">
            <v>07/04/2007</v>
          </cell>
          <cell r="AQ159" t="str">
            <v/>
          </cell>
        </row>
        <row r="160">
          <cell r="AD160" t="str">
            <v>Monwabisi Informal Settlement: New Roads &amp; Stormwater</v>
          </cell>
          <cell r="AE160">
            <v>409690</v>
          </cell>
          <cell r="AF160">
            <v>380000</v>
          </cell>
          <cell r="AG160">
            <v>29690</v>
          </cell>
          <cell r="AH160">
            <v>0</v>
          </cell>
        </row>
        <row r="161">
          <cell r="AD161" t="str">
            <v>N2 Gateway: Symphony Way: Extension of Roads</v>
          </cell>
          <cell r="AE161">
            <v>16500000</v>
          </cell>
          <cell r="AF161">
            <v>14615042.17</v>
          </cell>
          <cell r="AG161">
            <v>1884957.83</v>
          </cell>
          <cell r="AH161">
            <v>0</v>
          </cell>
          <cell r="AJ161">
            <v>38813</v>
          </cell>
          <cell r="AK161">
            <v>38813</v>
          </cell>
          <cell r="AL161">
            <v>38813</v>
          </cell>
          <cell r="AM161">
            <v>38813</v>
          </cell>
          <cell r="AN161">
            <v>38813</v>
          </cell>
          <cell r="AO161">
            <v>38813</v>
          </cell>
          <cell r="AP161">
            <v>39141</v>
          </cell>
        </row>
        <row r="162">
          <cell r="AD162" t="str">
            <v>Potsdam: Upgrade Waste Water Treatment Plant</v>
          </cell>
          <cell r="AE162">
            <v>55000000</v>
          </cell>
          <cell r="AF162">
            <v>5613458.1500000004</v>
          </cell>
          <cell r="AG162">
            <v>49386541.850000001</v>
          </cell>
          <cell r="AH162">
            <v>0</v>
          </cell>
        </row>
        <row r="163">
          <cell r="AD163" t="str">
            <v>Sweethomes Rudimentary Services: New Sanitation</v>
          </cell>
          <cell r="AE163">
            <v>1372500</v>
          </cell>
          <cell r="AF163">
            <v>0</v>
          </cell>
          <cell r="AG163">
            <v>1372500</v>
          </cell>
          <cell r="AH163">
            <v>1372500</v>
          </cell>
        </row>
        <row r="164">
          <cell r="AD164" t="str">
            <v>Sweethomes Rudimentary Services: New Water Reticulation</v>
          </cell>
          <cell r="AE164">
            <v>1095572</v>
          </cell>
          <cell r="AF164">
            <v>0</v>
          </cell>
          <cell r="AG164">
            <v>1095572</v>
          </cell>
          <cell r="AH164">
            <v>1095572</v>
          </cell>
        </row>
        <row r="165">
          <cell r="AD165" t="str">
            <v>Zandvliet: Rehabilitate Waste Water Treatment Works</v>
          </cell>
          <cell r="AE165">
            <v>45000000</v>
          </cell>
          <cell r="AF165">
            <v>36677288.859999999</v>
          </cell>
          <cell r="AG165">
            <v>8322711.1399999997</v>
          </cell>
          <cell r="AH165">
            <v>8322711.1399999997</v>
          </cell>
          <cell r="AJ165">
            <v>38509</v>
          </cell>
          <cell r="AL165">
            <v>38499</v>
          </cell>
          <cell r="AN165" t="str">
            <v>13/06/2005</v>
          </cell>
          <cell r="AO165" t="str">
            <v/>
          </cell>
          <cell r="AP165" t="str">
            <v>30/09/2006</v>
          </cell>
          <cell r="AQ165" t="str">
            <v/>
          </cell>
        </row>
        <row r="168">
          <cell r="AD168" t="str">
            <v>Atlantis: Westfleur: New Synthetic Athletic Track</v>
          </cell>
          <cell r="AE168">
            <v>3801000</v>
          </cell>
          <cell r="AF168">
            <v>0</v>
          </cell>
          <cell r="AG168">
            <v>0</v>
          </cell>
          <cell r="AH168">
            <v>0</v>
          </cell>
        </row>
        <row r="171">
          <cell r="AD171" t="str">
            <v>Khayelitsha/Mitchells Plain: Rehabilitate Swartklip Road</v>
          </cell>
          <cell r="AE171">
            <v>4000000</v>
          </cell>
          <cell r="AF171">
            <v>0</v>
          </cell>
          <cell r="AG171">
            <v>4000000</v>
          </cell>
          <cell r="AH171">
            <v>0</v>
          </cell>
          <cell r="AJ171" t="str">
            <v xml:space="preserve"> </v>
          </cell>
          <cell r="AL171" t="str">
            <v xml:space="preserve"> </v>
          </cell>
          <cell r="AN171" t="str">
            <v>14/02/2005</v>
          </cell>
          <cell r="AO171" t="str">
            <v/>
          </cell>
          <cell r="AP171" t="str">
            <v>08/04/2005</v>
          </cell>
          <cell r="AQ171" t="str">
            <v/>
          </cell>
        </row>
        <row r="172">
          <cell r="AD172" t="str">
            <v>Heideveld: Rehabilitate Concrete Roads Ph1</v>
          </cell>
          <cell r="AE172">
            <v>1400000</v>
          </cell>
          <cell r="AF172">
            <v>353002.53</v>
          </cell>
          <cell r="AG172">
            <v>1046997.47</v>
          </cell>
          <cell r="AH172">
            <v>0</v>
          </cell>
          <cell r="AJ172">
            <v>38292</v>
          </cell>
          <cell r="AL172">
            <v>38261</v>
          </cell>
          <cell r="AN172" t="str">
            <v>15/11/2004</v>
          </cell>
          <cell r="AO172" t="str">
            <v/>
          </cell>
          <cell r="AP172" t="str">
            <v>30/05/2005</v>
          </cell>
          <cell r="AQ172" t="str">
            <v/>
          </cell>
        </row>
        <row r="173">
          <cell r="AD173" t="str">
            <v>Browns Farm Ph5.2 &amp; Ph6: New Main Roads</v>
          </cell>
          <cell r="AE173">
            <v>4376000</v>
          </cell>
          <cell r="AF173">
            <v>4327608.2699999996</v>
          </cell>
          <cell r="AG173">
            <v>48391.73</v>
          </cell>
          <cell r="AH173">
            <v>0</v>
          </cell>
          <cell r="AJ173">
            <v>37848</v>
          </cell>
          <cell r="AL173" t="str">
            <v xml:space="preserve"> </v>
          </cell>
          <cell r="AN173" t="str">
            <v>01/05/2004</v>
          </cell>
          <cell r="AO173" t="str">
            <v/>
          </cell>
          <cell r="AP173" t="str">
            <v>28/10/2005</v>
          </cell>
          <cell r="AQ173" t="str">
            <v/>
          </cell>
        </row>
        <row r="174">
          <cell r="AD174" t="str">
            <v>Claremont Station: New Transport Interchange</v>
          </cell>
          <cell r="AE174">
            <v>8000000</v>
          </cell>
          <cell r="AF174">
            <v>6442552.2899999991</v>
          </cell>
          <cell r="AG174">
            <v>1557447.71</v>
          </cell>
          <cell r="AH174">
            <v>0</v>
          </cell>
          <cell r="AJ174">
            <v>38047</v>
          </cell>
          <cell r="AL174">
            <v>38018</v>
          </cell>
          <cell r="AN174" t="str">
            <v>01/03/2004</v>
          </cell>
          <cell r="AO174" t="str">
            <v/>
          </cell>
          <cell r="AP174" t="str">
            <v>10/12/2004</v>
          </cell>
          <cell r="AQ174" t="str">
            <v/>
          </cell>
        </row>
        <row r="175">
          <cell r="AD175" t="str">
            <v>Khayelitsha: Silvertown: Link Roads &amp; Associated Stormwater</v>
          </cell>
          <cell r="AE175">
            <v>6582731</v>
          </cell>
          <cell r="AF175">
            <v>5289459.0999999996</v>
          </cell>
          <cell r="AG175">
            <v>1293271.8999999999</v>
          </cell>
          <cell r="AH175">
            <v>1293271.8999999999</v>
          </cell>
          <cell r="AJ175">
            <v>38014</v>
          </cell>
          <cell r="AL175">
            <v>38007</v>
          </cell>
          <cell r="AN175" t="str">
            <v>28/01/2004</v>
          </cell>
          <cell r="AO175" t="str">
            <v/>
          </cell>
          <cell r="AP175" t="str">
            <v>15/12/2006</v>
          </cell>
          <cell r="AQ175" t="str">
            <v/>
          </cell>
        </row>
        <row r="176">
          <cell r="AD176" t="str">
            <v>Khayelitsha: Silvertown: New Bulk Water</v>
          </cell>
          <cell r="AE176">
            <v>829638</v>
          </cell>
          <cell r="AF176">
            <v>746674.2</v>
          </cell>
          <cell r="AG176">
            <v>82963.799999999988</v>
          </cell>
          <cell r="AH176">
            <v>82963.799999999988</v>
          </cell>
          <cell r="AJ176">
            <v>38014</v>
          </cell>
          <cell r="AL176">
            <v>38007</v>
          </cell>
          <cell r="AN176" t="str">
            <v>28/01/2004</v>
          </cell>
          <cell r="AO176" t="str">
            <v/>
          </cell>
          <cell r="AP176" t="str">
            <v>15/12/2006</v>
          </cell>
          <cell r="AQ176" t="str">
            <v/>
          </cell>
        </row>
        <row r="177">
          <cell r="AD177" t="str">
            <v>Khayelitsha: Silvertown: New Bulk Sewer</v>
          </cell>
          <cell r="AE177">
            <v>681994</v>
          </cell>
          <cell r="AF177">
            <v>613080</v>
          </cell>
          <cell r="AG177">
            <v>68914</v>
          </cell>
          <cell r="AH177">
            <v>0</v>
          </cell>
          <cell r="AJ177">
            <v>38014</v>
          </cell>
          <cell r="AL177">
            <v>38007</v>
          </cell>
          <cell r="AN177" t="str">
            <v>28/01/2004</v>
          </cell>
          <cell r="AO177" t="str">
            <v/>
          </cell>
          <cell r="AP177" t="str">
            <v>15/12/2006</v>
          </cell>
          <cell r="AQ177" t="str">
            <v/>
          </cell>
        </row>
        <row r="178">
          <cell r="AD178" t="str">
            <v>Malibongwe Park: New Stormwater Culvert</v>
          </cell>
          <cell r="AE178">
            <v>2041000</v>
          </cell>
          <cell r="AF178">
            <v>813396.9</v>
          </cell>
          <cell r="AG178">
            <v>1227602.6499999999</v>
          </cell>
          <cell r="AH178">
            <v>0</v>
          </cell>
          <cell r="AJ178" t="str">
            <v xml:space="preserve"> </v>
          </cell>
          <cell r="AL178" t="str">
            <v xml:space="preserve"> </v>
          </cell>
          <cell r="AN178" t="str">
            <v>15/10/2004</v>
          </cell>
          <cell r="AO178" t="str">
            <v/>
          </cell>
          <cell r="AP178" t="str">
            <v>20/12/2005</v>
          </cell>
          <cell r="AQ178" t="str">
            <v/>
          </cell>
        </row>
        <row r="179">
          <cell r="AD179" t="str">
            <v>Parkwood: Rehabilitate Concrete Roads Ph2</v>
          </cell>
          <cell r="AE179">
            <v>1820000</v>
          </cell>
          <cell r="AF179">
            <v>376146.87</v>
          </cell>
          <cell r="AG179">
            <v>1443853.13</v>
          </cell>
          <cell r="AH179">
            <v>1443853.13</v>
          </cell>
          <cell r="AJ179">
            <v>38703</v>
          </cell>
          <cell r="AL179">
            <v>38689</v>
          </cell>
          <cell r="AN179" t="str">
            <v>31/12/2005</v>
          </cell>
          <cell r="AO179" t="str">
            <v/>
          </cell>
          <cell r="AP179" t="str">
            <v>26/06/2006</v>
          </cell>
          <cell r="AQ179" t="str">
            <v/>
          </cell>
        </row>
        <row r="182">
          <cell r="AD182" t="str">
            <v>Greater Nyanga Development: New Street Lighting</v>
          </cell>
          <cell r="AE182">
            <v>771550</v>
          </cell>
          <cell r="AF182">
            <v>0</v>
          </cell>
          <cell r="AG182">
            <v>771550</v>
          </cell>
          <cell r="AH182">
            <v>0</v>
          </cell>
        </row>
        <row r="183">
          <cell r="AD183" t="str">
            <v>Gugulethu Area Development: New Street Lighting</v>
          </cell>
          <cell r="AE183">
            <v>942500</v>
          </cell>
          <cell r="AF183">
            <v>0</v>
          </cell>
          <cell r="AG183">
            <v>942500</v>
          </cell>
          <cell r="AH183">
            <v>0</v>
          </cell>
        </row>
        <row r="184">
          <cell r="AD184" t="str">
            <v>Happy Valley Development: New Street Lighting</v>
          </cell>
          <cell r="AE184">
            <v>280150</v>
          </cell>
          <cell r="AF184">
            <v>0</v>
          </cell>
          <cell r="AG184">
            <v>280150</v>
          </cell>
          <cell r="AH184">
            <v>0</v>
          </cell>
        </row>
        <row r="185">
          <cell r="AD185" t="str">
            <v>Kosovo Development: New Street Lighting</v>
          </cell>
          <cell r="AE185">
            <v>2275000</v>
          </cell>
          <cell r="AF185">
            <v>0</v>
          </cell>
          <cell r="AG185">
            <v>2275000</v>
          </cell>
          <cell r="AH185">
            <v>0</v>
          </cell>
        </row>
        <row r="186">
          <cell r="AD186" t="str">
            <v>Lavender Hill Invasion Sites: New Street Lighting</v>
          </cell>
          <cell r="AE186">
            <v>1869400</v>
          </cell>
          <cell r="AF186">
            <v>0</v>
          </cell>
          <cell r="AG186">
            <v>1869400</v>
          </cell>
          <cell r="AH186">
            <v>0</v>
          </cell>
        </row>
        <row r="187">
          <cell r="AD187" t="str">
            <v>Masiphumelele Vlei Development: New Street Lighting</v>
          </cell>
          <cell r="AE187">
            <v>455000</v>
          </cell>
          <cell r="AF187">
            <v>0</v>
          </cell>
          <cell r="AG187">
            <v>455000</v>
          </cell>
          <cell r="AH187">
            <v>0</v>
          </cell>
        </row>
        <row r="188">
          <cell r="AD188" t="str">
            <v>Mitchells Plain Area Development: New Street Lighting</v>
          </cell>
          <cell r="AE188">
            <v>1086800</v>
          </cell>
          <cell r="AF188">
            <v>0</v>
          </cell>
          <cell r="AG188">
            <v>1086800</v>
          </cell>
          <cell r="AH188">
            <v>0</v>
          </cell>
        </row>
        <row r="189">
          <cell r="AD189" t="str">
            <v>N2 Gateway: Delft Symphony: New Street Lighting</v>
          </cell>
          <cell r="AE189">
            <v>1474000</v>
          </cell>
          <cell r="AF189">
            <v>0</v>
          </cell>
          <cell r="AG189">
            <v>1474000</v>
          </cell>
          <cell r="AH189">
            <v>0</v>
          </cell>
        </row>
        <row r="190">
          <cell r="AD190" t="str">
            <v>N2 Gateway: Delft Towns 7-9, Precinct 2&amp;3: Street Light Reticulation</v>
          </cell>
          <cell r="AE190">
            <v>2032600</v>
          </cell>
          <cell r="AF190">
            <v>0</v>
          </cell>
          <cell r="AG190">
            <v>2032600</v>
          </cell>
          <cell r="AH190">
            <v>0</v>
          </cell>
        </row>
        <row r="191">
          <cell r="AD191" t="str">
            <v>N2 Gateway: Joe Slovo: New Street Lighting Ph1</v>
          </cell>
          <cell r="AE191">
            <v>267800</v>
          </cell>
          <cell r="AF191">
            <v>0</v>
          </cell>
          <cell r="AG191">
            <v>267800</v>
          </cell>
          <cell r="AH191">
            <v>0</v>
          </cell>
        </row>
        <row r="192">
          <cell r="AD192" t="str">
            <v>Netreg Development: New Street Lighting</v>
          </cell>
          <cell r="AE192">
            <v>124150</v>
          </cell>
          <cell r="AF192">
            <v>0</v>
          </cell>
          <cell r="AG192">
            <v>124150</v>
          </cell>
          <cell r="AH192">
            <v>0</v>
          </cell>
        </row>
        <row r="193">
          <cell r="AD193" t="str">
            <v>Strand Area Development: New Street Lighting</v>
          </cell>
          <cell r="AE193">
            <v>1736150</v>
          </cell>
          <cell r="AF193">
            <v>0</v>
          </cell>
          <cell r="AG193">
            <v>1736150</v>
          </cell>
          <cell r="AH193">
            <v>0</v>
          </cell>
        </row>
        <row r="194">
          <cell r="AD194" t="str">
            <v>Sweethomes Rudimentary Services: New Street Lighting</v>
          </cell>
          <cell r="AE194">
            <v>2806050</v>
          </cell>
          <cell r="AF194">
            <v>0</v>
          </cell>
          <cell r="AG194">
            <v>2806050</v>
          </cell>
          <cell r="AH194">
            <v>0</v>
          </cell>
        </row>
        <row r="195">
          <cell r="AD195" t="str">
            <v>Malibongwe Park: New Street Lighting</v>
          </cell>
          <cell r="AE195">
            <v>462900</v>
          </cell>
          <cell r="AF195">
            <v>0</v>
          </cell>
          <cell r="AG195">
            <v>462900</v>
          </cell>
          <cell r="AH195">
            <v>0</v>
          </cell>
          <cell r="AJ195" t="str">
            <v xml:space="preserve"> </v>
          </cell>
          <cell r="AL195" t="str">
            <v xml:space="preserve"> </v>
          </cell>
          <cell r="AN195" t="str">
            <v>10/01/2005</v>
          </cell>
          <cell r="AO195" t="str">
            <v/>
          </cell>
          <cell r="AP195" t="str">
            <v>10/02/2005</v>
          </cell>
          <cell r="AQ195" t="str">
            <v/>
          </cell>
          <cell r="AR195" t="str">
            <v>IMPL</v>
          </cell>
          <cell r="AS195" t="str">
            <v>Implementation has commenced</v>
          </cell>
        </row>
        <row r="196">
          <cell r="AD196" t="str">
            <v>Total New MIG Projects</v>
          </cell>
          <cell r="AE196">
            <v>318027459</v>
          </cell>
          <cell r="AF196">
            <v>100018349.89999999</v>
          </cell>
          <cell r="AG196">
            <v>214208108.65000004</v>
          </cell>
          <cell r="AH196">
            <v>31083898.5</v>
          </cell>
        </row>
        <row r="200">
          <cell r="AD200" t="str">
            <v>Cape Town: Integrating Poverty Reduction &amp; Biodiversity Conservation</v>
          </cell>
          <cell r="AE200">
            <v>1800000</v>
          </cell>
          <cell r="AF200">
            <v>0</v>
          </cell>
          <cell r="AG200">
            <v>1800000</v>
          </cell>
          <cell r="AH200">
            <v>1800000</v>
          </cell>
          <cell r="AJ200" t="e">
            <v>#N/A</v>
          </cell>
          <cell r="AL200" t="e">
            <v>#N/A</v>
          </cell>
        </row>
        <row r="201">
          <cell r="AD201" t="str">
            <v>Total SMIF Projects</v>
          </cell>
          <cell r="AE201">
            <v>1800000</v>
          </cell>
          <cell r="AF201">
            <v>0</v>
          </cell>
          <cell r="AG201">
            <v>1800000</v>
          </cell>
          <cell r="AH201">
            <v>1800000</v>
          </cell>
        </row>
        <row r="205">
          <cell r="AD205" t="str">
            <v>Cape Town: Project Management Unit</v>
          </cell>
          <cell r="AE205">
            <v>3292280.0218115351</v>
          </cell>
          <cell r="AF205">
            <v>0</v>
          </cell>
          <cell r="AG205">
            <v>0</v>
          </cell>
          <cell r="AH205">
            <v>0</v>
          </cell>
        </row>
        <row r="206">
          <cell r="AD206" t="str">
            <v>Cape Town: Project Management Unit</v>
          </cell>
          <cell r="AE206">
            <v>3244838.7988902852</v>
          </cell>
          <cell r="AF206">
            <v>1843675.46</v>
          </cell>
          <cell r="AG206">
            <v>0</v>
          </cell>
          <cell r="AH206">
            <v>0</v>
          </cell>
        </row>
        <row r="207">
          <cell r="AD207" t="str">
            <v>Total PMU Projects</v>
          </cell>
          <cell r="AE207">
            <v>6537118.8207018208</v>
          </cell>
          <cell r="AF207">
            <v>1843675.46</v>
          </cell>
          <cell r="AG207">
            <v>0</v>
          </cell>
          <cell r="AH207">
            <v>0</v>
          </cell>
        </row>
        <row r="213">
          <cell r="AD213" t="str">
            <v>Bonteheuwel: Rehabilitate Concrete Roads Ph1</v>
          </cell>
          <cell r="AE213">
            <v>4000000</v>
          </cell>
          <cell r="AF213">
            <v>0</v>
          </cell>
          <cell r="AG213">
            <v>0</v>
          </cell>
          <cell r="AH213">
            <v>0</v>
          </cell>
          <cell r="AJ213">
            <v>38018</v>
          </cell>
          <cell r="AL213">
            <v>38018</v>
          </cell>
          <cell r="AN213" t="str">
            <v>08/02/2004</v>
          </cell>
          <cell r="AO213" t="str">
            <v/>
          </cell>
          <cell r="AP213" t="str">
            <v>01/03/2005</v>
          </cell>
          <cell r="AQ213" t="str">
            <v/>
          </cell>
        </row>
        <row r="214">
          <cell r="AD214" t="str">
            <v>Khayelitsha: Eyethu: New Multi Purpose Centre</v>
          </cell>
          <cell r="AE214">
            <v>3150000</v>
          </cell>
          <cell r="AF214">
            <v>0</v>
          </cell>
          <cell r="AG214">
            <v>0</v>
          </cell>
          <cell r="AH214">
            <v>0</v>
          </cell>
          <cell r="AJ214">
            <v>38005</v>
          </cell>
          <cell r="AL214">
            <v>37956</v>
          </cell>
          <cell r="AN214" t="str">
            <v>26/01/2004</v>
          </cell>
          <cell r="AO214" t="str">
            <v/>
          </cell>
          <cell r="AP214" t="str">
            <v>30/09/2004</v>
          </cell>
          <cell r="AQ214" t="str">
            <v/>
          </cell>
        </row>
        <row r="215">
          <cell r="AD215" t="str">
            <v>Bonteheuwel: Rehabilitate Concrete Roads Ph2</v>
          </cell>
          <cell r="AE215">
            <v>4000000</v>
          </cell>
          <cell r="AF215">
            <v>0</v>
          </cell>
          <cell r="AG215">
            <v>0</v>
          </cell>
          <cell r="AH215">
            <v>0</v>
          </cell>
          <cell r="AJ215">
            <v>38384</v>
          </cell>
          <cell r="AL215">
            <v>38384</v>
          </cell>
          <cell r="AN215" t="str">
            <v>08/02/2005</v>
          </cell>
          <cell r="AO215" t="str">
            <v/>
          </cell>
          <cell r="AP215" t="str">
            <v>01/03/2006</v>
          </cell>
          <cell r="AQ215" t="str">
            <v/>
          </cell>
        </row>
        <row r="218">
          <cell r="AD218" t="str">
            <v>Lotus River/Grassy Park: Rehabilitate Roads Ph2</v>
          </cell>
          <cell r="AE218">
            <v>2275000</v>
          </cell>
          <cell r="AF218">
            <v>0</v>
          </cell>
          <cell r="AG218">
            <v>0</v>
          </cell>
          <cell r="AH218">
            <v>0</v>
          </cell>
          <cell r="AJ218">
            <v>38703</v>
          </cell>
          <cell r="AL218">
            <v>38689</v>
          </cell>
          <cell r="AN218" t="str">
            <v>15/01/2006</v>
          </cell>
          <cell r="AO218" t="str">
            <v/>
          </cell>
          <cell r="AP218" t="str">
            <v>30/06/2006</v>
          </cell>
          <cell r="AQ218" t="str">
            <v/>
          </cell>
        </row>
        <row r="219">
          <cell r="AD219" t="str">
            <v>Parkwood: New Sports Fields</v>
          </cell>
          <cell r="AE219">
            <v>11882000</v>
          </cell>
          <cell r="AF219">
            <v>0</v>
          </cell>
          <cell r="AG219">
            <v>0</v>
          </cell>
          <cell r="AH219">
            <v>0</v>
          </cell>
          <cell r="AJ219">
            <v>37925</v>
          </cell>
          <cell r="AL219">
            <v>37909</v>
          </cell>
          <cell r="AN219" t="str">
            <v>03/11/2003</v>
          </cell>
          <cell r="AO219" t="str">
            <v/>
          </cell>
          <cell r="AP219" t="str">
            <v>30/06/2006</v>
          </cell>
          <cell r="AQ219" t="str">
            <v/>
          </cell>
        </row>
        <row r="220">
          <cell r="AD220" t="str">
            <v>Retreat: Rehabilitate Concrete Roads Ph1</v>
          </cell>
          <cell r="AE220">
            <v>2070000</v>
          </cell>
          <cell r="AF220">
            <v>0</v>
          </cell>
          <cell r="AG220">
            <v>0</v>
          </cell>
          <cell r="AH220">
            <v>0</v>
          </cell>
          <cell r="AJ220">
            <v>38278</v>
          </cell>
          <cell r="AL220">
            <v>38265</v>
          </cell>
          <cell r="AN220" t="str">
            <v>01/11/2004</v>
          </cell>
          <cell r="AO220" t="str">
            <v/>
          </cell>
          <cell r="AP220" t="str">
            <v>01/03/2005</v>
          </cell>
          <cell r="AQ220" t="str">
            <v/>
          </cell>
        </row>
        <row r="221">
          <cell r="AD221" t="str">
            <v>Lavender Hill: Rehabilitate Trunk Sewer &amp; Rising Main</v>
          </cell>
          <cell r="AE221">
            <v>3500000</v>
          </cell>
          <cell r="AF221">
            <v>0</v>
          </cell>
          <cell r="AG221">
            <v>0</v>
          </cell>
          <cell r="AH221">
            <v>0</v>
          </cell>
          <cell r="AJ221">
            <v>38214</v>
          </cell>
          <cell r="AL221">
            <v>38199</v>
          </cell>
          <cell r="AN221" t="str">
            <v>15/08/2004</v>
          </cell>
          <cell r="AO221" t="str">
            <v/>
          </cell>
          <cell r="AP221" t="str">
            <v>26/03/2005</v>
          </cell>
          <cell r="AQ221" t="str">
            <v/>
          </cell>
        </row>
        <row r="224">
          <cell r="AD224" t="str">
            <v>Strand: Morkels Cottage: New Street Lighting</v>
          </cell>
          <cell r="AE224">
            <v>100000</v>
          </cell>
          <cell r="AF224">
            <v>0</v>
          </cell>
          <cell r="AG224">
            <v>0</v>
          </cell>
          <cell r="AH224">
            <v>0</v>
          </cell>
          <cell r="AJ224">
            <v>37895</v>
          </cell>
          <cell r="AL224" t="str">
            <v xml:space="preserve"> </v>
          </cell>
          <cell r="AN224" t="str">
            <v>01/10/2003</v>
          </cell>
          <cell r="AO224" t="str">
            <v/>
          </cell>
          <cell r="AP224" t="str">
            <v>31/03/2004</v>
          </cell>
          <cell r="AQ224" t="str">
            <v/>
          </cell>
          <cell r="AR224" t="str">
            <v>PRE-IMP</v>
          </cell>
          <cell r="AS224" t="str">
            <v>Project in planning stage</v>
          </cell>
        </row>
        <row r="225">
          <cell r="AD225" t="str">
            <v>Philippi (Fedsure Site): New Street Lighting</v>
          </cell>
          <cell r="AE225">
            <v>700000</v>
          </cell>
          <cell r="AF225">
            <v>0</v>
          </cell>
          <cell r="AG225">
            <v>0</v>
          </cell>
          <cell r="AH225">
            <v>0</v>
          </cell>
          <cell r="AJ225">
            <v>37473</v>
          </cell>
          <cell r="AL225" t="str">
            <v xml:space="preserve"> </v>
          </cell>
          <cell r="AN225" t="str">
            <v>05/08/2002</v>
          </cell>
          <cell r="AO225" t="str">
            <v/>
          </cell>
          <cell r="AP225" t="str">
            <v>29/11/2002</v>
          </cell>
          <cell r="AQ225" t="str">
            <v/>
          </cell>
          <cell r="AR225" t="str">
            <v>IMPL</v>
          </cell>
          <cell r="AS225" t="str">
            <v>Eskom delaying implementation</v>
          </cell>
        </row>
        <row r="226">
          <cell r="AD226" t="str">
            <v>Total Discontinued CMIP Projects</v>
          </cell>
          <cell r="AE226">
            <v>31677000</v>
          </cell>
          <cell r="AF226">
            <v>0</v>
          </cell>
          <cell r="AG226">
            <v>0</v>
          </cell>
          <cell r="AH226">
            <v>0</v>
          </cell>
        </row>
        <row r="232">
          <cell r="AD232" t="str">
            <v>Strand Erf 17654: New Taxi/Bus Route</v>
          </cell>
          <cell r="AE232">
            <v>1732500</v>
          </cell>
          <cell r="AF232">
            <v>0</v>
          </cell>
          <cell r="AG232">
            <v>0</v>
          </cell>
          <cell r="AH232">
            <v>0</v>
          </cell>
          <cell r="AJ232">
            <v>38772</v>
          </cell>
          <cell r="AL232" t="str">
            <v xml:space="preserve"> 24/02/2006</v>
          </cell>
          <cell r="AN232">
            <v>39004</v>
          </cell>
          <cell r="AP232">
            <v>38776</v>
          </cell>
        </row>
        <row r="233">
          <cell r="AD233" t="str">
            <v>Airport: Borchards Quarry: Upgrade Sewage Treatment Works</v>
          </cell>
          <cell r="AE233">
            <v>3990000</v>
          </cell>
          <cell r="AF233">
            <v>0</v>
          </cell>
          <cell r="AG233">
            <v>0</v>
          </cell>
          <cell r="AH233">
            <v>0</v>
          </cell>
          <cell r="AJ233">
            <v>38169</v>
          </cell>
          <cell r="AL233">
            <v>38139</v>
          </cell>
          <cell r="AN233" t="str">
            <v>01/08/2004</v>
          </cell>
          <cell r="AO233" t="str">
            <v/>
          </cell>
          <cell r="AP233" t="str">
            <v>01/10/2005</v>
          </cell>
          <cell r="AQ233" t="str">
            <v/>
          </cell>
        </row>
        <row r="234">
          <cell r="AD234" t="str">
            <v>Khayelitsha: Kuyasa: New Clinic</v>
          </cell>
          <cell r="AE234">
            <v>3990000</v>
          </cell>
          <cell r="AF234">
            <v>0</v>
          </cell>
          <cell r="AG234">
            <v>0</v>
          </cell>
          <cell r="AH234">
            <v>0</v>
          </cell>
          <cell r="AJ234">
            <v>38078</v>
          </cell>
          <cell r="AL234">
            <v>38078</v>
          </cell>
          <cell r="AN234" t="str">
            <v>01/05/2004</v>
          </cell>
          <cell r="AO234" t="str">
            <v/>
          </cell>
          <cell r="AP234" t="str">
            <v>28/02/2005</v>
          </cell>
          <cell r="AQ234" t="str">
            <v/>
          </cell>
        </row>
        <row r="235">
          <cell r="AD235" t="str">
            <v>Delft South (Towns 1-6): New Sports Complex</v>
          </cell>
          <cell r="AE235">
            <v>1622000</v>
          </cell>
          <cell r="AF235">
            <v>0</v>
          </cell>
          <cell r="AG235">
            <v>0</v>
          </cell>
          <cell r="AH235">
            <v>0</v>
          </cell>
          <cell r="AJ235">
            <v>37500</v>
          </cell>
          <cell r="AL235">
            <v>37500</v>
          </cell>
          <cell r="AN235" t="str">
            <v>14/09/2003</v>
          </cell>
          <cell r="AO235" t="str">
            <v/>
          </cell>
          <cell r="AP235" t="str">
            <v>31/10/2003</v>
          </cell>
          <cell r="AQ235" t="str">
            <v/>
          </cell>
        </row>
        <row r="236">
          <cell r="AD236" t="str">
            <v>Delft (Towns 7-13): New Bulk Roads</v>
          </cell>
          <cell r="AE236">
            <v>8700000</v>
          </cell>
          <cell r="AF236">
            <v>0</v>
          </cell>
          <cell r="AG236">
            <v>0</v>
          </cell>
          <cell r="AH236">
            <v>0</v>
          </cell>
          <cell r="AJ236">
            <v>38092</v>
          </cell>
          <cell r="AL236">
            <v>38077</v>
          </cell>
          <cell r="AN236" t="str">
            <v>15/04/2004</v>
          </cell>
          <cell r="AO236" t="str">
            <v/>
          </cell>
          <cell r="AP236" t="str">
            <v>30/09/2004</v>
          </cell>
          <cell r="AQ236" t="str">
            <v/>
          </cell>
        </row>
        <row r="237">
          <cell r="AD237" t="str">
            <v>Khayelitsha: Silvertown: New Roads &amp; Associated Stormwater</v>
          </cell>
          <cell r="AE237">
            <v>6282000</v>
          </cell>
          <cell r="AF237">
            <v>0</v>
          </cell>
          <cell r="AG237">
            <v>0</v>
          </cell>
          <cell r="AH237">
            <v>0</v>
          </cell>
          <cell r="AJ237">
            <v>38183</v>
          </cell>
          <cell r="AL237">
            <v>38168</v>
          </cell>
          <cell r="AN237" t="str">
            <v>15/07/2004</v>
          </cell>
          <cell r="AO237" t="str">
            <v/>
          </cell>
          <cell r="AP237" t="str">
            <v>31/05/2006</v>
          </cell>
          <cell r="AQ237" t="str">
            <v/>
          </cell>
        </row>
        <row r="238">
          <cell r="AD238" t="str">
            <v>Khayelitsha: Kuyasa (Erf 18322): New Primary Roads</v>
          </cell>
          <cell r="AE238">
            <v>1856000</v>
          </cell>
          <cell r="AF238">
            <v>0</v>
          </cell>
          <cell r="AG238">
            <v>0</v>
          </cell>
          <cell r="AH238">
            <v>0</v>
          </cell>
          <cell r="AJ238">
            <v>38245</v>
          </cell>
          <cell r="AL238">
            <v>38230</v>
          </cell>
          <cell r="AN238" t="str">
            <v>15/09/2004</v>
          </cell>
          <cell r="AO238" t="str">
            <v/>
          </cell>
          <cell r="AP238" t="str">
            <v>31/03/2006</v>
          </cell>
          <cell r="AQ238" t="str">
            <v/>
          </cell>
        </row>
        <row r="239">
          <cell r="AD239" t="str">
            <v>Somerset West Erf 10490: New Local Distributor</v>
          </cell>
          <cell r="AE239">
            <v>400000</v>
          </cell>
          <cell r="AF239">
            <v>0</v>
          </cell>
          <cell r="AG239">
            <v>0</v>
          </cell>
          <cell r="AH239">
            <v>0</v>
          </cell>
          <cell r="AJ239">
            <v>37497</v>
          </cell>
          <cell r="AL239">
            <v>37496</v>
          </cell>
          <cell r="AN239" t="str">
            <v>23/09/2002</v>
          </cell>
          <cell r="AO239" t="str">
            <v/>
          </cell>
          <cell r="AP239" t="str">
            <v>13/01/2003</v>
          </cell>
          <cell r="AQ239" t="str">
            <v/>
          </cell>
        </row>
        <row r="240">
          <cell r="AD240" t="str">
            <v>Somerset West Erf 10490: New Water Pipeline</v>
          </cell>
          <cell r="AE240">
            <v>226900</v>
          </cell>
          <cell r="AF240">
            <v>0</v>
          </cell>
          <cell r="AG240">
            <v>0</v>
          </cell>
          <cell r="AH240">
            <v>0</v>
          </cell>
          <cell r="AJ240">
            <v>37497</v>
          </cell>
          <cell r="AL240">
            <v>37496</v>
          </cell>
          <cell r="AN240" t="str">
            <v>23/09/2002</v>
          </cell>
          <cell r="AO240" t="str">
            <v/>
          </cell>
          <cell r="AP240" t="str">
            <v>18/11/2002</v>
          </cell>
          <cell r="AQ240" t="str">
            <v/>
          </cell>
        </row>
        <row r="241">
          <cell r="AD241" t="str">
            <v>Somerset West Erf 10490: New Stormwater</v>
          </cell>
          <cell r="AE241">
            <v>208500</v>
          </cell>
          <cell r="AF241">
            <v>0</v>
          </cell>
          <cell r="AG241">
            <v>0</v>
          </cell>
          <cell r="AH241">
            <v>0</v>
          </cell>
          <cell r="AJ241">
            <v>37497</v>
          </cell>
          <cell r="AL241">
            <v>37496</v>
          </cell>
          <cell r="AN241" t="str">
            <v>23/09/2002</v>
          </cell>
          <cell r="AO241" t="str">
            <v/>
          </cell>
          <cell r="AP241" t="str">
            <v>13/12/2002</v>
          </cell>
          <cell r="AQ241" t="str">
            <v/>
          </cell>
        </row>
        <row r="244">
          <cell r="AD244" t="str">
            <v>Atlantis: Upgrade Sports Fields</v>
          </cell>
          <cell r="AE244">
            <v>2505000</v>
          </cell>
          <cell r="AF244">
            <v>0</v>
          </cell>
          <cell r="AG244">
            <v>0</v>
          </cell>
          <cell r="AH244">
            <v>0</v>
          </cell>
          <cell r="AJ244">
            <v>38184</v>
          </cell>
          <cell r="AL244">
            <v>38168</v>
          </cell>
          <cell r="AN244" t="str">
            <v>02/08/2004</v>
          </cell>
          <cell r="AO244" t="str">
            <v/>
          </cell>
          <cell r="AP244" t="str">
            <v>31/05/2005</v>
          </cell>
          <cell r="AQ244" t="str">
            <v/>
          </cell>
          <cell r="AR244" t="str">
            <v>APR</v>
          </cell>
          <cell r="AS244" t="str">
            <v>2006/07</v>
          </cell>
        </row>
        <row r="245">
          <cell r="AD245" t="str">
            <v>Wesfleur: Upgrade Waste Water Treatment Plant</v>
          </cell>
          <cell r="AE245">
            <v>8240000</v>
          </cell>
          <cell r="AF245">
            <v>0</v>
          </cell>
          <cell r="AG245">
            <v>0</v>
          </cell>
          <cell r="AH245">
            <v>0</v>
          </cell>
          <cell r="AJ245">
            <v>38001</v>
          </cell>
          <cell r="AL245">
            <v>37987</v>
          </cell>
          <cell r="AN245" t="str">
            <v>01/02/2004</v>
          </cell>
          <cell r="AO245" t="str">
            <v/>
          </cell>
          <cell r="AP245" t="str">
            <v>30/06/2005</v>
          </cell>
          <cell r="AQ245" t="str">
            <v/>
          </cell>
          <cell r="AR245" t="str">
            <v>APR</v>
          </cell>
          <cell r="AS245" t="str">
            <v>2006/07</v>
          </cell>
        </row>
        <row r="248">
          <cell r="AD248" t="str">
            <v>Crossroads: Upgrade Stormwater System: Pipeline</v>
          </cell>
          <cell r="AE248">
            <v>1750000</v>
          </cell>
          <cell r="AF248">
            <v>0</v>
          </cell>
          <cell r="AG248">
            <v>0</v>
          </cell>
          <cell r="AH248">
            <v>0</v>
          </cell>
          <cell r="AJ248">
            <v>37901</v>
          </cell>
          <cell r="AL248" t="str">
            <v xml:space="preserve"> </v>
          </cell>
          <cell r="AM248" t="str">
            <v/>
          </cell>
          <cell r="AN248" t="str">
            <v>07/11/2003</v>
          </cell>
          <cell r="AO248" t="str">
            <v/>
          </cell>
          <cell r="AP248" t="str">
            <v>30/04/2004</v>
          </cell>
          <cell r="AQ248" t="str">
            <v/>
          </cell>
        </row>
        <row r="249">
          <cell r="AD249" t="str">
            <v>Guguletu: Upgrade Stormwater System Ponds Ph2</v>
          </cell>
          <cell r="AE249">
            <v>1400000</v>
          </cell>
          <cell r="AF249">
            <v>0</v>
          </cell>
          <cell r="AG249">
            <v>0</v>
          </cell>
          <cell r="AH249">
            <v>0</v>
          </cell>
          <cell r="AJ249">
            <v>37909</v>
          </cell>
          <cell r="AL249">
            <v>37895</v>
          </cell>
          <cell r="AN249" t="str">
            <v>29/10/2003</v>
          </cell>
          <cell r="AO249" t="str">
            <v/>
          </cell>
          <cell r="AP249" t="str">
            <v>01/03/2004</v>
          </cell>
          <cell r="AQ249" t="str">
            <v/>
          </cell>
        </row>
        <row r="250">
          <cell r="AD250" t="str">
            <v>Guguletu: Upgrade Public Transport Interchange</v>
          </cell>
          <cell r="AE250">
            <v>2555000</v>
          </cell>
          <cell r="AF250">
            <v>0</v>
          </cell>
          <cell r="AG250">
            <v>0</v>
          </cell>
          <cell r="AH250">
            <v>0</v>
          </cell>
          <cell r="AJ250">
            <v>38054</v>
          </cell>
          <cell r="AL250">
            <v>38047</v>
          </cell>
          <cell r="AN250" t="str">
            <v>08/03/2004</v>
          </cell>
          <cell r="AO250" t="str">
            <v/>
          </cell>
          <cell r="AP250" t="str">
            <v>30/09/2004</v>
          </cell>
          <cell r="AQ250" t="str">
            <v/>
          </cell>
        </row>
        <row r="251">
          <cell r="AD251" t="str">
            <v>Langa: Stormwater/Sewer Separation: Investigation &amp; Report</v>
          </cell>
          <cell r="AE251">
            <v>200000</v>
          </cell>
          <cell r="AF251">
            <v>0</v>
          </cell>
          <cell r="AG251">
            <v>0</v>
          </cell>
          <cell r="AH251">
            <v>0</v>
          </cell>
          <cell r="AJ251">
            <v>37834</v>
          </cell>
          <cell r="AL251" t="str">
            <v xml:space="preserve"> </v>
          </cell>
          <cell r="AM251" t="str">
            <v/>
          </cell>
          <cell r="AN251" t="str">
            <v>01/08/2003</v>
          </cell>
          <cell r="AO251" t="str">
            <v/>
          </cell>
          <cell r="AP251" t="str">
            <v>30/11/2003</v>
          </cell>
          <cell r="AQ251" t="str">
            <v/>
          </cell>
        </row>
        <row r="252">
          <cell r="AD252" t="str">
            <v>Nyanga: Terminus Road: Upgrade Stormwater</v>
          </cell>
          <cell r="AE252">
            <v>2500000</v>
          </cell>
          <cell r="AF252">
            <v>0</v>
          </cell>
          <cell r="AG252">
            <v>0</v>
          </cell>
          <cell r="AH252">
            <v>0</v>
          </cell>
          <cell r="AJ252">
            <v>37901</v>
          </cell>
          <cell r="AL252">
            <v>37892</v>
          </cell>
          <cell r="AN252" t="str">
            <v>07/11/2003</v>
          </cell>
          <cell r="AO252" t="str">
            <v/>
          </cell>
          <cell r="AP252" t="str">
            <v>30/06/2004</v>
          </cell>
          <cell r="AQ252" t="str">
            <v/>
          </cell>
        </row>
        <row r="253">
          <cell r="AD253" t="str">
            <v>Hanover Park: New Public Transport Interchange</v>
          </cell>
          <cell r="AE253">
            <v>5500000</v>
          </cell>
          <cell r="AF253">
            <v>0</v>
          </cell>
          <cell r="AG253">
            <v>0</v>
          </cell>
          <cell r="AH253">
            <v>0</v>
          </cell>
          <cell r="AJ253">
            <v>38030</v>
          </cell>
          <cell r="AL253">
            <v>38026</v>
          </cell>
          <cell r="AN253" t="str">
            <v>16/02/2004</v>
          </cell>
          <cell r="AO253" t="str">
            <v/>
          </cell>
          <cell r="AP253" t="str">
            <v>22/10/2004</v>
          </cell>
          <cell r="AQ253" t="str">
            <v/>
          </cell>
        </row>
        <row r="256">
          <cell r="AD256" t="str">
            <v>Delft (Towns 7-9): New Street Lights</v>
          </cell>
          <cell r="AE256">
            <v>2400000</v>
          </cell>
          <cell r="AF256">
            <v>0</v>
          </cell>
          <cell r="AG256">
            <v>0</v>
          </cell>
          <cell r="AH256">
            <v>0</v>
          </cell>
          <cell r="AJ256">
            <v>38261</v>
          </cell>
          <cell r="AL256">
            <v>38260</v>
          </cell>
          <cell r="AN256" t="str">
            <v>15/10/2004</v>
          </cell>
          <cell r="AO256" t="str">
            <v/>
          </cell>
          <cell r="AP256" t="str">
            <v>31/03/2005</v>
          </cell>
          <cell r="AQ256" t="str">
            <v/>
          </cell>
          <cell r="AR256" t="str">
            <v>PRE-IMP</v>
          </cell>
          <cell r="AS256" t="str">
            <v>Project in planning stage</v>
          </cell>
        </row>
        <row r="257">
          <cell r="AD257" t="str">
            <v>Total Discontinued CMIP Projects</v>
          </cell>
          <cell r="AE257">
            <v>56057900</v>
          </cell>
          <cell r="AF257">
            <v>0</v>
          </cell>
          <cell r="AG257">
            <v>0</v>
          </cell>
          <cell r="AH257">
            <v>0</v>
          </cell>
        </row>
        <row r="261">
          <cell r="D261" t="str">
            <v>Matzikama Municipality  (WC011)</v>
          </cell>
        </row>
        <row r="264">
          <cell r="D264" t="str">
            <v>Summary</v>
          </cell>
          <cell r="Q264" t="str">
            <v>Roll-over from 2006/07 Allocation</v>
          </cell>
          <cell r="R264">
            <v>291925.03225827898</v>
          </cell>
          <cell r="AD264" t="str">
            <v>Roll-over from 2006/07 Allocation</v>
          </cell>
          <cell r="AE264">
            <v>291925.03225827898</v>
          </cell>
        </row>
        <row r="265">
          <cell r="Q265" t="str">
            <v>2006/07 Additional MIG Flood Damage Funding</v>
          </cell>
          <cell r="R265">
            <v>0</v>
          </cell>
          <cell r="AD265" t="str">
            <v>2006/07 Additional MIG Flood Damage Funding</v>
          </cell>
          <cell r="AE265">
            <v>0</v>
          </cell>
        </row>
        <row r="266">
          <cell r="Q266" t="str">
            <v>2007/08 MIG Allocation</v>
          </cell>
          <cell r="R266">
            <v>3366352.0774491099</v>
          </cell>
          <cell r="AD266" t="str">
            <v>2007/08 MIG Allocation</v>
          </cell>
          <cell r="AE266">
            <v>3366352.0774491099</v>
          </cell>
        </row>
        <row r="267">
          <cell r="Q267" t="str">
            <v>Reallocation of 2006/07 MIG Allocation</v>
          </cell>
          <cell r="U267">
            <v>0</v>
          </cell>
          <cell r="AD267" t="str">
            <v>Reallocation of 2006/07 MIG Allocation</v>
          </cell>
          <cell r="AE267">
            <v>0</v>
          </cell>
        </row>
        <row r="268">
          <cell r="D268" t="str">
            <v xml:space="preserve"> </v>
          </cell>
          <cell r="Q268" t="str">
            <v>Total MIG Funds available for 2007/08</v>
          </cell>
          <cell r="R268">
            <v>3658277.109707389</v>
          </cell>
          <cell r="U268" t="str">
            <v>All Registered Projects</v>
          </cell>
          <cell r="AD268" t="str">
            <v>Total MIG Funds available for 2007/08</v>
          </cell>
          <cell r="AE268">
            <v>3658277.109707389</v>
          </cell>
        </row>
        <row r="269">
          <cell r="D269" t="str">
            <v>Note: Submitted projects include :</v>
          </cell>
          <cell r="Q269" t="str">
            <v>Bucket Eradication Projects</v>
          </cell>
          <cell r="R269">
            <v>244800</v>
          </cell>
          <cell r="U269">
            <v>244800</v>
          </cell>
        </row>
        <row r="270">
          <cell r="D270" t="str">
            <v xml:space="preserve"> - Projects submitted for MIG registration</v>
          </cell>
          <cell r="Q270" t="str">
            <v>CMIP Projects with expenditure up to 31 March 2006</v>
          </cell>
          <cell r="R270">
            <v>0</v>
          </cell>
          <cell r="U270">
            <v>0</v>
          </cell>
        </row>
        <row r="271">
          <cell r="D271" t="str">
            <v xml:space="preserve"> - MIG Registered Projects</v>
          </cell>
          <cell r="Q271" t="str">
            <v>MIG Projects Submitted</v>
          </cell>
          <cell r="R271">
            <v>15603070.51</v>
          </cell>
          <cell r="U271">
            <v>15603070.51</v>
          </cell>
          <cell r="Y271" t="str">
            <v>Balance of MIG after March 2008</v>
          </cell>
        </row>
        <row r="272">
          <cell r="Q272" t="str">
            <v>PMU  Commitments</v>
          </cell>
          <cell r="R272">
            <v>0</v>
          </cell>
          <cell r="U272">
            <v>0</v>
          </cell>
          <cell r="Y272" t="str">
            <v>All Submitted Projects</v>
          </cell>
          <cell r="Z272">
            <v>489120.81</v>
          </cell>
        </row>
        <row r="273">
          <cell r="Q273" t="str">
            <v>Discontinued CMIP Commitments</v>
          </cell>
          <cell r="Y273" t="str">
            <v>All Approved Projects</v>
          </cell>
        </row>
        <row r="274">
          <cell r="Q274" t="str">
            <v>All Submitted Projects</v>
          </cell>
          <cell r="R274">
            <v>15847870.51</v>
          </cell>
          <cell r="U274">
            <v>15847870.51</v>
          </cell>
          <cell r="X274" t="str">
            <v>All Approved Projects</v>
          </cell>
        </row>
        <row r="275">
          <cell r="Q275" t="str">
            <v>Possible Over Commitment</v>
          </cell>
          <cell r="R275">
            <v>12189593.400292611</v>
          </cell>
          <cell r="U275">
            <v>12189593.400292611</v>
          </cell>
          <cell r="X275" t="str">
            <v>Actual Over Commitment</v>
          </cell>
        </row>
        <row r="277">
          <cell r="N277" t="str">
            <v>Quarterly Total for Submitted Projects</v>
          </cell>
          <cell r="O277">
            <v>102823.76</v>
          </cell>
          <cell r="R277">
            <v>2989873</v>
          </cell>
          <cell r="U277">
            <v>0</v>
          </cell>
          <cell r="X277">
            <v>12510373.75</v>
          </cell>
        </row>
        <row r="278">
          <cell r="N278" t="str">
            <v>Accumulative Quarterly Total</v>
          </cell>
          <cell r="O278">
            <v>102823.76</v>
          </cell>
          <cell r="R278">
            <v>3092696.76</v>
          </cell>
          <cell r="U278">
            <v>3092696.76</v>
          </cell>
          <cell r="X278">
            <v>15603070.51</v>
          </cell>
        </row>
        <row r="280">
          <cell r="N280" t="str">
            <v>Submitted Projects Monthly Total</v>
          </cell>
          <cell r="O280">
            <v>0</v>
          </cell>
          <cell r="P280">
            <v>102823.76</v>
          </cell>
          <cell r="Q280">
            <v>0</v>
          </cell>
          <cell r="R280">
            <v>2750000</v>
          </cell>
          <cell r="S280">
            <v>239873</v>
          </cell>
          <cell r="T280">
            <v>0</v>
          </cell>
          <cell r="U280">
            <v>0</v>
          </cell>
          <cell r="V280">
            <v>0</v>
          </cell>
          <cell r="W280">
            <v>0</v>
          </cell>
          <cell r="X280">
            <v>0</v>
          </cell>
          <cell r="Y280">
            <v>0</v>
          </cell>
          <cell r="Z280">
            <v>12510373.75</v>
          </cell>
        </row>
        <row r="281">
          <cell r="N281" t="str">
            <v>Accumulative Monthly Total</v>
          </cell>
          <cell r="O281">
            <v>0</v>
          </cell>
          <cell r="P281">
            <v>102823.76</v>
          </cell>
          <cell r="Q281">
            <v>102823.76</v>
          </cell>
          <cell r="R281">
            <v>2852823.76</v>
          </cell>
          <cell r="S281">
            <v>3092696.76</v>
          </cell>
          <cell r="T281">
            <v>3092696.76</v>
          </cell>
          <cell r="U281">
            <v>3092696.76</v>
          </cell>
          <cell r="V281">
            <v>3092696.76</v>
          </cell>
          <cell r="W281">
            <v>3092696.76</v>
          </cell>
          <cell r="X281">
            <v>3092696.76</v>
          </cell>
          <cell r="Y281">
            <v>3092696.76</v>
          </cell>
          <cell r="Z281">
            <v>15603070.51</v>
          </cell>
        </row>
        <row r="283">
          <cell r="N283" t="str">
            <v>Certified / Estimated Expenditure on Registered Projects Monthly Total</v>
          </cell>
          <cell r="O283">
            <v>0</v>
          </cell>
          <cell r="P283">
            <v>291925.02999999997</v>
          </cell>
          <cell r="Q283">
            <v>0</v>
          </cell>
          <cell r="R283">
            <v>2805698.73</v>
          </cell>
          <cell r="S283">
            <v>239873</v>
          </cell>
          <cell r="T283">
            <v>0</v>
          </cell>
          <cell r="U283">
            <v>0</v>
          </cell>
          <cell r="V283">
            <v>0</v>
          </cell>
          <cell r="W283">
            <v>0</v>
          </cell>
          <cell r="X283">
            <v>0</v>
          </cell>
          <cell r="Y283">
            <v>0</v>
          </cell>
          <cell r="Z283">
            <v>12510373.75</v>
          </cell>
        </row>
        <row r="284">
          <cell r="N284" t="str">
            <v>Accumulative Total</v>
          </cell>
          <cell r="O284">
            <v>0</v>
          </cell>
          <cell r="P284">
            <v>291925.02999999997</v>
          </cell>
          <cell r="Q284">
            <v>291925.02999999997</v>
          </cell>
          <cell r="R284">
            <v>3097623.76</v>
          </cell>
          <cell r="S284">
            <v>3337496.76</v>
          </cell>
          <cell r="T284">
            <v>3337496.76</v>
          </cell>
          <cell r="U284">
            <v>3337496.76</v>
          </cell>
          <cell r="V284">
            <v>3337496.76</v>
          </cell>
          <cell r="W284">
            <v>3337496.76</v>
          </cell>
          <cell r="X284">
            <v>3337496.76</v>
          </cell>
          <cell r="Y284">
            <v>3337496.76</v>
          </cell>
          <cell r="Z284">
            <v>15847870.51</v>
          </cell>
        </row>
        <row r="286">
          <cell r="N286" t="str">
            <v>2006/07 Baseline Estimate</v>
          </cell>
          <cell r="O286">
            <v>0</v>
          </cell>
          <cell r="P286">
            <v>0</v>
          </cell>
          <cell r="Q286">
            <v>0</v>
          </cell>
          <cell r="R286">
            <v>300000.08</v>
          </cell>
          <cell r="S286">
            <v>300000</v>
          </cell>
          <cell r="T286">
            <v>450000</v>
          </cell>
          <cell r="U286">
            <v>450000</v>
          </cell>
          <cell r="V286">
            <v>500000</v>
          </cell>
          <cell r="W286">
            <v>500000</v>
          </cell>
          <cell r="X286">
            <v>500000</v>
          </cell>
          <cell r="Y286">
            <v>366352</v>
          </cell>
          <cell r="Z286">
            <v>0</v>
          </cell>
        </row>
        <row r="287">
          <cell r="N287" t="str">
            <v>Accumulative Total</v>
          </cell>
          <cell r="O287">
            <v>0</v>
          </cell>
          <cell r="P287">
            <v>0</v>
          </cell>
          <cell r="Q287">
            <v>0</v>
          </cell>
          <cell r="R287">
            <v>300000.08</v>
          </cell>
          <cell r="S287">
            <v>600000.08000000007</v>
          </cell>
          <cell r="T287">
            <v>1050000.08</v>
          </cell>
          <cell r="U287">
            <v>1500000.08</v>
          </cell>
          <cell r="V287">
            <v>2000000.08</v>
          </cell>
          <cell r="W287">
            <v>2500000.08</v>
          </cell>
          <cell r="X287">
            <v>3000000.08</v>
          </cell>
          <cell r="Y287">
            <v>3366352.08</v>
          </cell>
          <cell r="Z287">
            <v>3366352.08</v>
          </cell>
        </row>
        <row r="289">
          <cell r="C289" t="str">
            <v>Bucket Eradication Projects</v>
          </cell>
        </row>
        <row r="290">
          <cell r="C290" t="str">
            <v>IMPL</v>
          </cell>
          <cell r="D290" t="str">
            <v>0226/BS/0607</v>
          </cell>
          <cell r="H290" t="str">
            <v>Matzikama</v>
          </cell>
          <cell r="I290" t="str">
            <v>B</v>
          </cell>
          <cell r="J290" t="str">
            <v>Nuwepos: Bucket Eradication</v>
          </cell>
          <cell r="K290" t="str">
            <v>New Sewer Pump Station &amp; Rising Main to Existing Oxidation Ponds</v>
          </cell>
          <cell r="L290">
            <v>1468800</v>
          </cell>
          <cell r="M290">
            <v>1224000</v>
          </cell>
          <cell r="N290">
            <v>244800</v>
          </cell>
          <cell r="P290">
            <v>189101.27</v>
          </cell>
          <cell r="R290">
            <v>55698.73</v>
          </cell>
          <cell r="AB290" t="str">
            <v>MIG value to be increased by R224,800; awaiting confirmation of amendment by dplg</v>
          </cell>
          <cell r="AD290" t="str">
            <v>Nuwepos Bucket Eradication: New Sewer Pump Station &amp; Rising Main to Existing Oxidation Ponds</v>
          </cell>
          <cell r="AE290">
            <v>1468800</v>
          </cell>
          <cell r="AF290">
            <v>1224000</v>
          </cell>
          <cell r="AG290">
            <v>244800</v>
          </cell>
          <cell r="AH290">
            <v>244800</v>
          </cell>
        </row>
        <row r="291">
          <cell r="K291" t="str">
            <v>Total Bucket Eradication Projects</v>
          </cell>
          <cell r="L291">
            <v>1468800</v>
          </cell>
          <cell r="M291">
            <v>1224000</v>
          </cell>
          <cell r="N291">
            <v>244800</v>
          </cell>
          <cell r="O291">
            <v>0</v>
          </cell>
          <cell r="P291">
            <v>189101.27</v>
          </cell>
          <cell r="Q291">
            <v>0</v>
          </cell>
          <cell r="R291">
            <v>55698.73</v>
          </cell>
          <cell r="S291">
            <v>0</v>
          </cell>
          <cell r="T291">
            <v>0</v>
          </cell>
          <cell r="U291">
            <v>0</v>
          </cell>
          <cell r="V291">
            <v>0</v>
          </cell>
          <cell r="W291">
            <v>0</v>
          </cell>
          <cell r="X291">
            <v>0</v>
          </cell>
          <cell r="Y291">
            <v>0</v>
          </cell>
          <cell r="Z291">
            <v>0</v>
          </cell>
          <cell r="AA291">
            <v>0</v>
          </cell>
          <cell r="AD291" t="str">
            <v>Total Bucket Eradication Projects</v>
          </cell>
          <cell r="AE291">
            <v>1468800</v>
          </cell>
          <cell r="AF291">
            <v>1224000</v>
          </cell>
          <cell r="AG291">
            <v>244800</v>
          </cell>
          <cell r="AH291">
            <v>244800</v>
          </cell>
        </row>
        <row r="292">
          <cell r="N292" t="str">
            <v>Accumulative Total Bucket Eradication Projects</v>
          </cell>
          <cell r="O292">
            <v>0</v>
          </cell>
          <cell r="P292">
            <v>189101.27</v>
          </cell>
          <cell r="Q292">
            <v>189101.27</v>
          </cell>
          <cell r="R292">
            <v>244800</v>
          </cell>
          <cell r="S292">
            <v>244800</v>
          </cell>
          <cell r="T292">
            <v>244800</v>
          </cell>
          <cell r="U292">
            <v>244800</v>
          </cell>
          <cell r="V292">
            <v>244800</v>
          </cell>
          <cell r="W292">
            <v>244800</v>
          </cell>
          <cell r="X292">
            <v>244800</v>
          </cell>
          <cell r="Y292">
            <v>244800</v>
          </cell>
          <cell r="Z292">
            <v>244800</v>
          </cell>
        </row>
        <row r="294">
          <cell r="C294" t="str">
            <v>CMIP Projects with expenditure up to 31 March 2006</v>
          </cell>
        </row>
        <row r="295">
          <cell r="C295" t="str">
            <v>PRE-IMP</v>
          </cell>
          <cell r="D295">
            <v>5123.2</v>
          </cell>
          <cell r="H295" t="str">
            <v>Matzikama</v>
          </cell>
          <cell r="I295" t="str">
            <v>B</v>
          </cell>
          <cell r="J295" t="str">
            <v>Doring Bay</v>
          </cell>
          <cell r="K295" t="str">
            <v>Sanitation</v>
          </cell>
          <cell r="L295">
            <v>758285</v>
          </cell>
          <cell r="M295">
            <v>39285</v>
          </cell>
          <cell r="N295">
            <v>0</v>
          </cell>
          <cell r="AB295" t="str">
            <v>Project deferred until 2006/07;  reregister as New MIG project;  R719,000</v>
          </cell>
          <cell r="AD295" t="str">
            <v>Doringbaai: New Main Sewer</v>
          </cell>
          <cell r="AE295">
            <v>758285</v>
          </cell>
          <cell r="AF295">
            <v>39285</v>
          </cell>
          <cell r="AG295">
            <v>0</v>
          </cell>
          <cell r="AH295">
            <v>0</v>
          </cell>
          <cell r="AJ295">
            <v>38159</v>
          </cell>
          <cell r="AK295">
            <v>38243</v>
          </cell>
          <cell r="AL295">
            <v>38148</v>
          </cell>
          <cell r="AM295">
            <v>38233</v>
          </cell>
          <cell r="AN295" t="str">
            <v>23/09/2004</v>
          </cell>
          <cell r="AO295" t="str">
            <v/>
          </cell>
          <cell r="AP295" t="str">
            <v>28/02/2005</v>
          </cell>
          <cell r="AQ295" t="str">
            <v/>
          </cell>
          <cell r="AR295" t="str">
            <v>PRE-IMP</v>
          </cell>
          <cell r="AS295" t="str">
            <v>Problem with land acquisition; project deferred until 2006/07; reregister as New MIG project</v>
          </cell>
        </row>
        <row r="296">
          <cell r="K296" t="str">
            <v>Total CMIP Projects with expenditure up to 31 March 2006</v>
          </cell>
          <cell r="L296">
            <v>758285</v>
          </cell>
          <cell r="M296">
            <v>39285</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D296" t="str">
            <v>Total CMIP Projects with expenditure up to 31 March 2006</v>
          </cell>
          <cell r="AE296">
            <v>758285</v>
          </cell>
          <cell r="AF296">
            <v>39285</v>
          </cell>
          <cell r="AG296">
            <v>0</v>
          </cell>
          <cell r="AH296">
            <v>0</v>
          </cell>
        </row>
        <row r="297">
          <cell r="N297" t="str">
            <v>Accumulative Total CMIP Projects with expenditure up to 31 March 2006</v>
          </cell>
          <cell r="O297">
            <v>0</v>
          </cell>
          <cell r="P297">
            <v>0</v>
          </cell>
          <cell r="Q297">
            <v>0</v>
          </cell>
          <cell r="R297">
            <v>0</v>
          </cell>
          <cell r="S297">
            <v>0</v>
          </cell>
          <cell r="T297">
            <v>0</v>
          </cell>
          <cell r="U297">
            <v>0</v>
          </cell>
          <cell r="V297">
            <v>0</v>
          </cell>
          <cell r="W297">
            <v>0</v>
          </cell>
          <cell r="X297">
            <v>0</v>
          </cell>
          <cell r="Y297">
            <v>0</v>
          </cell>
          <cell r="Z297">
            <v>0</v>
          </cell>
        </row>
        <row r="299">
          <cell r="C299" t="str">
            <v>MIG Projects</v>
          </cell>
        </row>
        <row r="300">
          <cell r="C300" t="str">
            <v>REG</v>
          </cell>
          <cell r="D300" t="str">
            <v>0233/BCL/0607</v>
          </cell>
          <cell r="H300" t="str">
            <v>Matzikama</v>
          </cell>
          <cell r="I300" t="str">
            <v>B</v>
          </cell>
          <cell r="J300" t="str">
            <v>Doringbaai</v>
          </cell>
          <cell r="K300" t="str">
            <v>New Street Lights</v>
          </cell>
          <cell r="L300">
            <v>260000</v>
          </cell>
          <cell r="M300">
            <v>0</v>
          </cell>
          <cell r="N300">
            <v>260000</v>
          </cell>
          <cell r="Z300">
            <v>260000</v>
          </cell>
          <cell r="AD300" t="str">
            <v>Doringbaai: New Street Lights</v>
          </cell>
          <cell r="AE300">
            <v>260000</v>
          </cell>
          <cell r="AF300">
            <v>0</v>
          </cell>
          <cell r="AG300">
            <v>260000</v>
          </cell>
          <cell r="AH300">
            <v>0</v>
          </cell>
        </row>
        <row r="301">
          <cell r="C301" t="str">
            <v>REG</v>
          </cell>
          <cell r="D301" t="str">
            <v>0245/BW/0607</v>
          </cell>
          <cell r="H301" t="str">
            <v>Matzikama</v>
          </cell>
          <cell r="I301" t="str">
            <v>B</v>
          </cell>
          <cell r="J301" t="str">
            <v>Klawer</v>
          </cell>
          <cell r="K301" t="str">
            <v>New External Water Supply</v>
          </cell>
          <cell r="L301">
            <v>2433826</v>
          </cell>
          <cell r="M301">
            <v>0</v>
          </cell>
          <cell r="N301">
            <v>2433826</v>
          </cell>
          <cell r="Z301">
            <v>2433826</v>
          </cell>
          <cell r="AD301" t="str">
            <v>Klawer: New External Water Supply</v>
          </cell>
          <cell r="AE301">
            <v>2433826</v>
          </cell>
          <cell r="AF301">
            <v>0</v>
          </cell>
          <cell r="AG301">
            <v>2433826</v>
          </cell>
          <cell r="AH301">
            <v>0</v>
          </cell>
        </row>
        <row r="302">
          <cell r="C302" t="str">
            <v>REG</v>
          </cell>
          <cell r="D302" t="str">
            <v>0246/BS/0607</v>
          </cell>
          <cell r="H302" t="str">
            <v>Matzikama</v>
          </cell>
          <cell r="I302" t="str">
            <v>B</v>
          </cell>
          <cell r="J302" t="str">
            <v>Klawer</v>
          </cell>
          <cell r="K302" t="str">
            <v>New Pump Station &amp; Rising Main</v>
          </cell>
          <cell r="L302">
            <v>1589759</v>
          </cell>
          <cell r="M302">
            <v>0</v>
          </cell>
          <cell r="N302">
            <v>1589759</v>
          </cell>
          <cell r="Z302">
            <v>1589759</v>
          </cell>
          <cell r="AD302" t="str">
            <v>Klawer: New Pump Station &amp; Rising Main</v>
          </cell>
          <cell r="AE302">
            <v>1589759</v>
          </cell>
          <cell r="AF302">
            <v>0</v>
          </cell>
          <cell r="AG302">
            <v>1589759</v>
          </cell>
          <cell r="AH302">
            <v>0</v>
          </cell>
        </row>
        <row r="303">
          <cell r="C303" t="str">
            <v>REG</v>
          </cell>
          <cell r="D303" t="str">
            <v>0244/BW/0607</v>
          </cell>
          <cell r="G303" t="str">
            <v>ROD</v>
          </cell>
          <cell r="H303" t="str">
            <v>Matzikama</v>
          </cell>
          <cell r="I303" t="str">
            <v>B</v>
          </cell>
          <cell r="J303" t="str">
            <v>Vanrhynsdorp</v>
          </cell>
          <cell r="K303" t="str">
            <v>New External Water Supply</v>
          </cell>
          <cell r="L303">
            <v>1416834</v>
          </cell>
          <cell r="M303">
            <v>0</v>
          </cell>
          <cell r="N303">
            <v>1416833</v>
          </cell>
          <cell r="Z303">
            <v>1416833</v>
          </cell>
          <cell r="AD303" t="str">
            <v>Vanrhynsdorp: New External Water Supply</v>
          </cell>
          <cell r="AE303">
            <v>1416834</v>
          </cell>
          <cell r="AF303">
            <v>0</v>
          </cell>
          <cell r="AG303">
            <v>1416833</v>
          </cell>
          <cell r="AH303">
            <v>0</v>
          </cell>
        </row>
        <row r="304">
          <cell r="C304" t="str">
            <v>REG</v>
          </cell>
          <cell r="D304" t="str">
            <v>0241/BW/0607</v>
          </cell>
          <cell r="H304" t="str">
            <v>Matzikama</v>
          </cell>
          <cell r="I304" t="str">
            <v>B</v>
          </cell>
          <cell r="J304" t="str">
            <v>Vredendal North</v>
          </cell>
          <cell r="K304" t="str">
            <v>New External Water Supply</v>
          </cell>
          <cell r="L304">
            <v>871500</v>
          </cell>
          <cell r="M304">
            <v>0</v>
          </cell>
          <cell r="N304">
            <v>871500</v>
          </cell>
          <cell r="Z304">
            <v>871500</v>
          </cell>
          <cell r="AD304" t="str">
            <v>Vredendal North: New External Water Supply</v>
          </cell>
          <cell r="AE304">
            <v>871500</v>
          </cell>
          <cell r="AF304">
            <v>0</v>
          </cell>
          <cell r="AG304">
            <v>871500</v>
          </cell>
          <cell r="AH304">
            <v>0</v>
          </cell>
        </row>
        <row r="305">
          <cell r="C305" t="str">
            <v>REG</v>
          </cell>
          <cell r="D305" t="str">
            <v>0242/BS/0607</v>
          </cell>
          <cell r="H305" t="str">
            <v>Matzikama</v>
          </cell>
          <cell r="I305" t="str">
            <v>B</v>
          </cell>
          <cell r="J305" t="str">
            <v>Vredendal North</v>
          </cell>
          <cell r="K305" t="str">
            <v>Upgrade Waste Water Treatment Works</v>
          </cell>
          <cell r="L305">
            <v>5023665</v>
          </cell>
          <cell r="M305">
            <v>0</v>
          </cell>
          <cell r="N305">
            <v>5023665</v>
          </cell>
          <cell r="Z305">
            <v>5023665</v>
          </cell>
          <cell r="AD305" t="str">
            <v>Vredendal North: Upgrade Waste Water Treatment Works</v>
          </cell>
          <cell r="AE305">
            <v>5023665</v>
          </cell>
          <cell r="AF305">
            <v>0</v>
          </cell>
          <cell r="AG305">
            <v>5023665</v>
          </cell>
          <cell r="AH305">
            <v>0</v>
          </cell>
        </row>
        <row r="306">
          <cell r="C306" t="str">
            <v>REG</v>
          </cell>
          <cell r="D306" t="str">
            <v>0243/BS/0607</v>
          </cell>
          <cell r="H306" t="str">
            <v>Matzikama</v>
          </cell>
          <cell r="I306" t="str">
            <v>B</v>
          </cell>
          <cell r="J306" t="str">
            <v>Vredendal North</v>
          </cell>
          <cell r="K306" t="str">
            <v xml:space="preserve">New External Sewer </v>
          </cell>
          <cell r="L306">
            <v>2989873</v>
          </cell>
          <cell r="M306">
            <v>0</v>
          </cell>
          <cell r="N306">
            <v>2989873</v>
          </cell>
          <cell r="R306">
            <v>2750000</v>
          </cell>
          <cell r="S306">
            <v>239873</v>
          </cell>
          <cell r="AD306" t="str">
            <v>Vredendal North: New External Sewer</v>
          </cell>
          <cell r="AE306">
            <v>2989873</v>
          </cell>
          <cell r="AF306">
            <v>0</v>
          </cell>
          <cell r="AG306">
            <v>2989873</v>
          </cell>
          <cell r="AH306">
            <v>2989873</v>
          </cell>
        </row>
        <row r="307">
          <cell r="C307" t="str">
            <v>PRE-IMP</v>
          </cell>
          <cell r="D307" t="str">
            <v>0157/BST/0506</v>
          </cell>
          <cell r="G307" t="str">
            <v>ROD</v>
          </cell>
          <cell r="H307" t="str">
            <v>Matzikama</v>
          </cell>
          <cell r="I307" t="str">
            <v>B</v>
          </cell>
          <cell r="J307" t="str">
            <v>Vanrhynsdorp</v>
          </cell>
          <cell r="K307" t="str">
            <v>New External Stormwater Outflow</v>
          </cell>
          <cell r="L307">
            <v>364250</v>
          </cell>
          <cell r="M307">
            <v>77535</v>
          </cell>
          <cell r="N307">
            <v>286715</v>
          </cell>
          <cell r="Z307">
            <v>286715</v>
          </cell>
          <cell r="AD307" t="str">
            <v>Vanrhynsdorp: New External Stormwater Outflow</v>
          </cell>
          <cell r="AE307">
            <v>364250</v>
          </cell>
          <cell r="AF307">
            <v>77535</v>
          </cell>
          <cell r="AG307">
            <v>286715</v>
          </cell>
          <cell r="AH307">
            <v>0</v>
          </cell>
          <cell r="AJ307">
            <v>38883</v>
          </cell>
          <cell r="AL307">
            <v>38868</v>
          </cell>
          <cell r="AN307">
            <v>38808</v>
          </cell>
          <cell r="AP307">
            <v>39325</v>
          </cell>
        </row>
        <row r="308">
          <cell r="C308" t="str">
            <v>PRE-IMP</v>
          </cell>
          <cell r="D308" t="str">
            <v>0158/BCF/0506</v>
          </cell>
          <cell r="H308" t="str">
            <v>Matzikama</v>
          </cell>
          <cell r="I308" t="str">
            <v>B</v>
          </cell>
          <cell r="J308" t="str">
            <v>Vanrhynsdorp</v>
          </cell>
          <cell r="K308" t="str">
            <v>New Bus Route</v>
          </cell>
          <cell r="L308">
            <v>369000</v>
          </cell>
          <cell r="M308">
            <v>46875</v>
          </cell>
          <cell r="N308">
            <v>322125</v>
          </cell>
          <cell r="Z308">
            <v>322125</v>
          </cell>
          <cell r="AD308" t="str">
            <v>Vanrhynsdorp: New Bus Route</v>
          </cell>
          <cell r="AE308">
            <v>369000</v>
          </cell>
          <cell r="AF308">
            <v>46875</v>
          </cell>
          <cell r="AG308">
            <v>322125</v>
          </cell>
          <cell r="AH308">
            <v>0</v>
          </cell>
          <cell r="AJ308">
            <v>38883</v>
          </cell>
          <cell r="AL308">
            <v>38868</v>
          </cell>
          <cell r="AN308">
            <v>38883</v>
          </cell>
          <cell r="AP308">
            <v>38960</v>
          </cell>
        </row>
        <row r="309">
          <cell r="C309" t="str">
            <v>PRE-IMP</v>
          </cell>
          <cell r="D309" t="str">
            <v>0234/BCL/0607</v>
          </cell>
          <cell r="H309" t="str">
            <v>Matzikama</v>
          </cell>
          <cell r="I309" t="str">
            <v>B</v>
          </cell>
          <cell r="J309" t="str">
            <v>Vanrhynsdorp</v>
          </cell>
          <cell r="K309" t="str">
            <v>New Street Lights</v>
          </cell>
          <cell r="L309">
            <v>283140</v>
          </cell>
          <cell r="M309">
            <v>25992</v>
          </cell>
          <cell r="N309">
            <v>257148</v>
          </cell>
          <cell r="Z309">
            <v>257148</v>
          </cell>
          <cell r="AD309" t="str">
            <v>Vanrhynsdorp: New Street Lights</v>
          </cell>
          <cell r="AE309">
            <v>283140</v>
          </cell>
          <cell r="AF309">
            <v>25992</v>
          </cell>
          <cell r="AG309">
            <v>257148</v>
          </cell>
          <cell r="AH309">
            <v>0</v>
          </cell>
        </row>
        <row r="310">
          <cell r="C310" t="str">
            <v>IMPL</v>
          </cell>
          <cell r="D310" t="str">
            <v>0235/BCL/0607</v>
          </cell>
          <cell r="H310" t="str">
            <v>Matzikama</v>
          </cell>
          <cell r="I310" t="str">
            <v>B</v>
          </cell>
          <cell r="J310" t="str">
            <v>Klawer</v>
          </cell>
          <cell r="K310" t="str">
            <v>New Street Lights</v>
          </cell>
          <cell r="L310">
            <v>390000</v>
          </cell>
          <cell r="M310">
            <v>341197.25</v>
          </cell>
          <cell r="N310">
            <v>48802.75</v>
          </cell>
          <cell r="Z310">
            <v>48802.75</v>
          </cell>
          <cell r="AD310" t="str">
            <v>Klawer: New Street Lights</v>
          </cell>
          <cell r="AE310">
            <v>390000</v>
          </cell>
          <cell r="AF310">
            <v>341197.25</v>
          </cell>
          <cell r="AG310">
            <v>48802.75</v>
          </cell>
          <cell r="AH310">
            <v>0</v>
          </cell>
        </row>
        <row r="311">
          <cell r="C311" t="str">
            <v>IMPL</v>
          </cell>
          <cell r="D311" t="str">
            <v>0156/BS/0506</v>
          </cell>
          <cell r="H311" t="str">
            <v>Matzikama</v>
          </cell>
          <cell r="I311" t="str">
            <v>B</v>
          </cell>
          <cell r="J311" t="str">
            <v>Vanrhynsdorp</v>
          </cell>
          <cell r="K311" t="str">
            <v xml:space="preserve">New External Sewer </v>
          </cell>
          <cell r="L311">
            <v>1261000</v>
          </cell>
          <cell r="M311">
            <v>669055.43000000005</v>
          </cell>
          <cell r="N311">
            <v>102823.76</v>
          </cell>
          <cell r="P311">
            <v>102823.76</v>
          </cell>
          <cell r="AA311">
            <v>489120.81</v>
          </cell>
          <cell r="AD311" t="str">
            <v>Vanrhynsdorp: New External Sewer</v>
          </cell>
          <cell r="AE311">
            <v>1261000</v>
          </cell>
          <cell r="AF311">
            <v>669055.43000000005</v>
          </cell>
          <cell r="AG311">
            <v>102823.76</v>
          </cell>
          <cell r="AH311">
            <v>102823.76</v>
          </cell>
          <cell r="AJ311">
            <v>38883</v>
          </cell>
          <cell r="AL311">
            <v>38868</v>
          </cell>
          <cell r="AN311">
            <v>38883</v>
          </cell>
          <cell r="AP311">
            <v>38990</v>
          </cell>
        </row>
        <row r="312">
          <cell r="K312" t="str">
            <v>Total MIG Projects</v>
          </cell>
          <cell r="L312">
            <v>17252847</v>
          </cell>
          <cell r="M312">
            <v>1160654.6800000002</v>
          </cell>
          <cell r="N312">
            <v>15603070.51</v>
          </cell>
          <cell r="O312">
            <v>0</v>
          </cell>
          <cell r="P312">
            <v>102823.76</v>
          </cell>
          <cell r="Q312">
            <v>0</v>
          </cell>
          <cell r="R312">
            <v>2750000</v>
          </cell>
          <cell r="S312">
            <v>239873</v>
          </cell>
          <cell r="T312">
            <v>0</v>
          </cell>
          <cell r="U312">
            <v>0</v>
          </cell>
          <cell r="V312">
            <v>0</v>
          </cell>
          <cell r="W312">
            <v>0</v>
          </cell>
          <cell r="X312">
            <v>0</v>
          </cell>
          <cell r="Y312">
            <v>0</v>
          </cell>
          <cell r="Z312">
            <v>12510373.75</v>
          </cell>
          <cell r="AA312">
            <v>489120.81</v>
          </cell>
          <cell r="AD312" t="str">
            <v>Total MIG Projects</v>
          </cell>
          <cell r="AE312">
            <v>17252847</v>
          </cell>
          <cell r="AF312">
            <v>1160654.6800000002</v>
          </cell>
          <cell r="AG312">
            <v>15603070.51</v>
          </cell>
          <cell r="AH312">
            <v>3092696.76</v>
          </cell>
        </row>
        <row r="313">
          <cell r="N313" t="str">
            <v>Accumulative Total MIG Projects</v>
          </cell>
          <cell r="O313">
            <v>0</v>
          </cell>
          <cell r="P313">
            <v>102823.76</v>
          </cell>
          <cell r="Q313">
            <v>102823.76</v>
          </cell>
          <cell r="R313">
            <v>2852823.76</v>
          </cell>
          <cell r="S313">
            <v>3092696.76</v>
          </cell>
          <cell r="T313">
            <v>3092696.76</v>
          </cell>
          <cell r="U313">
            <v>3092696.76</v>
          </cell>
          <cell r="V313">
            <v>3092696.76</v>
          </cell>
          <cell r="W313">
            <v>3092696.76</v>
          </cell>
          <cell r="X313">
            <v>3092696.76</v>
          </cell>
          <cell r="Y313">
            <v>3092696.76</v>
          </cell>
          <cell r="Z313">
            <v>15603070.51</v>
          </cell>
        </row>
        <row r="315">
          <cell r="C315" t="str">
            <v>PMU Projects</v>
          </cell>
        </row>
        <row r="316">
          <cell r="L316">
            <v>0</v>
          </cell>
          <cell r="M316">
            <v>0</v>
          </cell>
          <cell r="N316">
            <v>0</v>
          </cell>
          <cell r="AE316">
            <v>0</v>
          </cell>
          <cell r="AF316">
            <v>0</v>
          </cell>
          <cell r="AG316">
            <v>0</v>
          </cell>
          <cell r="AH316">
            <v>0</v>
          </cell>
        </row>
        <row r="317">
          <cell r="K317" t="str">
            <v>Total PMU Projects</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D317" t="str">
            <v>Total PMU Projects</v>
          </cell>
          <cell r="AE317">
            <v>0</v>
          </cell>
          <cell r="AF317">
            <v>0</v>
          </cell>
          <cell r="AG317">
            <v>0</v>
          </cell>
          <cell r="AH317">
            <v>0</v>
          </cell>
        </row>
        <row r="318">
          <cell r="N318" t="str">
            <v>Accumulative Total PMU Projects</v>
          </cell>
          <cell r="O318">
            <v>0</v>
          </cell>
          <cell r="P318">
            <v>0</v>
          </cell>
          <cell r="Q318">
            <v>0</v>
          </cell>
          <cell r="R318">
            <v>0</v>
          </cell>
          <cell r="S318">
            <v>0</v>
          </cell>
          <cell r="T318">
            <v>0</v>
          </cell>
          <cell r="U318">
            <v>0</v>
          </cell>
          <cell r="V318">
            <v>0</v>
          </cell>
          <cell r="W318">
            <v>0</v>
          </cell>
          <cell r="X318">
            <v>0</v>
          </cell>
          <cell r="Y318">
            <v>0</v>
          </cell>
          <cell r="Z318">
            <v>0</v>
          </cell>
        </row>
        <row r="319">
          <cell r="Z319" t="str">
            <v>Total 2007/08</v>
          </cell>
          <cell r="AA319">
            <v>489120.81</v>
          </cell>
        </row>
        <row r="324">
          <cell r="AD324" t="str">
            <v>Roll-over from 2006/07 Allocation</v>
          </cell>
          <cell r="AE324">
            <v>0</v>
          </cell>
        </row>
        <row r="325">
          <cell r="AD325" t="str">
            <v>2006/07 Additional MIG Flood Damage Funding</v>
          </cell>
          <cell r="AE325">
            <v>0</v>
          </cell>
        </row>
        <row r="326">
          <cell r="AD326" t="str">
            <v>2007/08 MIG Allocation</v>
          </cell>
          <cell r="AE326">
            <v>2158626.9245594773</v>
          </cell>
        </row>
        <row r="327">
          <cell r="AD327" t="str">
            <v>Reallocation of 2006/07 MIG Allocation</v>
          </cell>
          <cell r="AE327">
            <v>0</v>
          </cell>
        </row>
        <row r="328">
          <cell r="AD328" t="str">
            <v>Total MIG Funds available for 2007/08</v>
          </cell>
          <cell r="AE328">
            <v>2158626.9245594773</v>
          </cell>
        </row>
        <row r="350">
          <cell r="AD350" t="str">
            <v>Lambert's Bay: Wadrif: New Water Supply</v>
          </cell>
          <cell r="AE350">
            <v>2174636.54</v>
          </cell>
          <cell r="AF350">
            <v>0</v>
          </cell>
          <cell r="AG350">
            <v>0</v>
          </cell>
          <cell r="AH350">
            <v>0</v>
          </cell>
        </row>
        <row r="351">
          <cell r="AD351" t="str">
            <v>Clanwilliam: Waste Water Treatment Works</v>
          </cell>
          <cell r="AE351">
            <v>5620200</v>
          </cell>
          <cell r="AF351">
            <v>4031268.24</v>
          </cell>
          <cell r="AG351">
            <v>1588931.76</v>
          </cell>
          <cell r="AH351">
            <v>1588931.76</v>
          </cell>
        </row>
        <row r="352">
          <cell r="AD352" t="str">
            <v>Total MIG Projects</v>
          </cell>
          <cell r="AE352">
            <v>7794836.54</v>
          </cell>
          <cell r="AF352">
            <v>4031268.24</v>
          </cell>
          <cell r="AG352">
            <v>1588931.76</v>
          </cell>
          <cell r="AH352">
            <v>1588931.76</v>
          </cell>
        </row>
        <row r="356">
          <cell r="AG356">
            <v>0</v>
          </cell>
          <cell r="AH356">
            <v>0</v>
          </cell>
        </row>
        <row r="357">
          <cell r="AD357" t="str">
            <v>Total SMIF Projects</v>
          </cell>
          <cell r="AE357">
            <v>0</v>
          </cell>
          <cell r="AF357">
            <v>0</v>
          </cell>
          <cell r="AG357">
            <v>0</v>
          </cell>
          <cell r="AH357">
            <v>0</v>
          </cell>
        </row>
        <row r="361">
          <cell r="AE361">
            <v>0</v>
          </cell>
          <cell r="AF361">
            <v>0</v>
          </cell>
          <cell r="AG361">
            <v>0</v>
          </cell>
          <cell r="AH361">
            <v>0</v>
          </cell>
        </row>
        <row r="362">
          <cell r="AD362" t="str">
            <v>Total PMU Projects</v>
          </cell>
          <cell r="AE362">
            <v>0</v>
          </cell>
          <cell r="AF362">
            <v>0</v>
          </cell>
          <cell r="AG362">
            <v>0</v>
          </cell>
          <cell r="AH362">
            <v>0</v>
          </cell>
        </row>
        <row r="366">
          <cell r="AD366" t="str">
            <v>Clanwilliam: Extension to Waste Water Treatment Works</v>
          </cell>
          <cell r="AE366">
            <v>1820000</v>
          </cell>
          <cell r="AF366">
            <v>0</v>
          </cell>
          <cell r="AG366">
            <v>0</v>
          </cell>
          <cell r="AH366">
            <v>0</v>
          </cell>
          <cell r="AJ366">
            <v>38563</v>
          </cell>
          <cell r="AK366">
            <v>38547</v>
          </cell>
          <cell r="AL366">
            <v>38548</v>
          </cell>
          <cell r="AN366" t="str">
            <v>30/07/2005</v>
          </cell>
          <cell r="AO366" t="str">
            <v/>
          </cell>
          <cell r="AP366" t="str">
            <v>28/02/2006</v>
          </cell>
          <cell r="AQ366" t="str">
            <v/>
          </cell>
          <cell r="AR366" t="str">
            <v>IMPL</v>
          </cell>
        </row>
        <row r="367">
          <cell r="AD367" t="str">
            <v>Total Discontinued CMIP Projects</v>
          </cell>
          <cell r="AE367">
            <v>1820000</v>
          </cell>
          <cell r="AF367">
            <v>0</v>
          </cell>
          <cell r="AG367">
            <v>0</v>
          </cell>
          <cell r="AH367">
            <v>0</v>
          </cell>
        </row>
        <row r="374">
          <cell r="AD374" t="str">
            <v>Roll-over from 2006/07 Allocation</v>
          </cell>
          <cell r="AE374">
            <v>0</v>
          </cell>
        </row>
        <row r="375">
          <cell r="AD375" t="str">
            <v>2006/07 Additional MIG Flood Damage Funding</v>
          </cell>
          <cell r="AE375">
            <v>0</v>
          </cell>
        </row>
        <row r="376">
          <cell r="AD376" t="str">
            <v>2007/08 MIG Allocation</v>
          </cell>
          <cell r="AE376">
            <v>3290642.3007172532</v>
          </cell>
        </row>
        <row r="377">
          <cell r="AD377" t="str">
            <v>Reallocation of 2006/07 MIG Allocation</v>
          </cell>
          <cell r="AE377">
            <v>0</v>
          </cell>
        </row>
        <row r="378">
          <cell r="AD378" t="str">
            <v>Total MIG Funds available for 2007/08</v>
          </cell>
          <cell r="AE378">
            <v>3290642.3007172532</v>
          </cell>
        </row>
        <row r="399">
          <cell r="AD399" t="str">
            <v>Laingville: Rehabilitate Sewer Mains</v>
          </cell>
          <cell r="AE399">
            <v>798000</v>
          </cell>
          <cell r="AF399">
            <v>548424.99</v>
          </cell>
          <cell r="AG399">
            <v>249575.01</v>
          </cell>
          <cell r="AH399">
            <v>0</v>
          </cell>
          <cell r="AJ399">
            <v>38659</v>
          </cell>
          <cell r="AK399">
            <v>38732</v>
          </cell>
          <cell r="AL399">
            <v>38652</v>
          </cell>
          <cell r="AM399">
            <v>38730</v>
          </cell>
          <cell r="AN399" t="str">
            <v>12/11/2005</v>
          </cell>
          <cell r="AO399">
            <v>38748</v>
          </cell>
          <cell r="AP399">
            <v>38846</v>
          </cell>
          <cell r="AQ399" t="str">
            <v/>
          </cell>
          <cell r="AR399" t="str">
            <v>PRE-IMP</v>
          </cell>
          <cell r="AS399" t="str">
            <v>Consultants appointed; EIA process</v>
          </cell>
        </row>
        <row r="400">
          <cell r="AD400" t="str">
            <v>Total CMIP Projects with expenditure up to 31 March 2006</v>
          </cell>
          <cell r="AE400">
            <v>798000</v>
          </cell>
          <cell r="AF400">
            <v>548424.99</v>
          </cell>
          <cell r="AG400">
            <v>249575.01</v>
          </cell>
          <cell r="AH400">
            <v>0</v>
          </cell>
        </row>
        <row r="404">
          <cell r="AD404" t="str">
            <v>Louwville: New Stormwater Ph2</v>
          </cell>
          <cell r="AE404">
            <v>1910000</v>
          </cell>
          <cell r="AF404">
            <v>0</v>
          </cell>
          <cell r="AG404">
            <v>1910000</v>
          </cell>
          <cell r="AH404">
            <v>0</v>
          </cell>
        </row>
        <row r="405">
          <cell r="AD405" t="str">
            <v>Hopefield: Upgrade Roads</v>
          </cell>
          <cell r="AE405">
            <v>1500000</v>
          </cell>
          <cell r="AF405">
            <v>0</v>
          </cell>
          <cell r="AG405">
            <v>1500000</v>
          </cell>
          <cell r="AH405">
            <v>1500000</v>
          </cell>
          <cell r="AJ405">
            <v>38747</v>
          </cell>
          <cell r="AL405">
            <v>38747</v>
          </cell>
          <cell r="AN405">
            <v>38747</v>
          </cell>
          <cell r="AR405" t="str">
            <v>IMPL</v>
          </cell>
        </row>
        <row r="406">
          <cell r="AD406" t="str">
            <v>Vredenburg: New Waste Water Treatment Works</v>
          </cell>
          <cell r="AE406">
            <v>1000000</v>
          </cell>
          <cell r="AF406">
            <v>0</v>
          </cell>
          <cell r="AG406">
            <v>1000000</v>
          </cell>
          <cell r="AH406">
            <v>1000000</v>
          </cell>
        </row>
        <row r="407">
          <cell r="AD407" t="str">
            <v>Saldanha Bay: Hannas Bay: New 2Ml Reservoir</v>
          </cell>
          <cell r="AE407">
            <v>2000000</v>
          </cell>
          <cell r="AF407">
            <v>874985.58</v>
          </cell>
          <cell r="AG407">
            <v>1125014.42</v>
          </cell>
          <cell r="AH407">
            <v>1125014.42</v>
          </cell>
        </row>
        <row r="408">
          <cell r="AD408" t="str">
            <v>Louwville: New Stormwater</v>
          </cell>
          <cell r="AE408">
            <v>1315500</v>
          </cell>
          <cell r="AF408">
            <v>1180329.6399999999</v>
          </cell>
          <cell r="AG408">
            <v>135170.35999999999</v>
          </cell>
          <cell r="AH408">
            <v>135170.35999999999</v>
          </cell>
          <cell r="AJ408">
            <v>38747</v>
          </cell>
          <cell r="AL408">
            <v>38747</v>
          </cell>
          <cell r="AN408">
            <v>38747</v>
          </cell>
          <cell r="AR408" t="str">
            <v>IMPL</v>
          </cell>
        </row>
        <row r="409">
          <cell r="AD409" t="str">
            <v>Total MIG Projects</v>
          </cell>
          <cell r="AE409">
            <v>7725500</v>
          </cell>
          <cell r="AF409">
            <v>2055315.2199999997</v>
          </cell>
          <cell r="AG409">
            <v>5670184.7800000003</v>
          </cell>
          <cell r="AH409">
            <v>3760184.78</v>
          </cell>
        </row>
        <row r="413">
          <cell r="AE413">
            <v>0</v>
          </cell>
          <cell r="AF413">
            <v>0</v>
          </cell>
          <cell r="AG413">
            <v>0</v>
          </cell>
          <cell r="AH413">
            <v>0</v>
          </cell>
        </row>
        <row r="414">
          <cell r="AD414" t="str">
            <v>Total PMU Projects</v>
          </cell>
          <cell r="AE414">
            <v>0</v>
          </cell>
          <cell r="AF414">
            <v>0</v>
          </cell>
          <cell r="AG414">
            <v>0</v>
          </cell>
          <cell r="AH414">
            <v>0</v>
          </cell>
        </row>
        <row r="418">
          <cell r="D418" t="str">
            <v>Swartland Municipality  (WC015)</v>
          </cell>
        </row>
        <row r="421">
          <cell r="D421" t="str">
            <v>Summary</v>
          </cell>
          <cell r="Q421" t="str">
            <v>Roll-over from 2006/07 Allocation</v>
          </cell>
          <cell r="R421">
            <v>0</v>
          </cell>
          <cell r="AD421" t="str">
            <v>Roll-over from 2006/07 Allocation</v>
          </cell>
          <cell r="AE421">
            <v>0</v>
          </cell>
        </row>
        <row r="422">
          <cell r="Q422" t="str">
            <v>2006/07 Additional MIG Flood Damage Funding</v>
          </cell>
          <cell r="R422">
            <v>0</v>
          </cell>
          <cell r="AD422" t="str">
            <v>2006/07 Additional MIG Flood Damage Funding</v>
          </cell>
          <cell r="AE422">
            <v>0</v>
          </cell>
        </row>
        <row r="423">
          <cell r="Q423" t="str">
            <v>2007/08 MIG Allocation</v>
          </cell>
          <cell r="R423">
            <v>2871822.84681141</v>
          </cell>
          <cell r="U423" t="str">
            <v xml:space="preserve"> </v>
          </cell>
          <cell r="AD423" t="str">
            <v>2007/08 MIG Allocation</v>
          </cell>
          <cell r="AE423">
            <v>2871822.84681141</v>
          </cell>
        </row>
        <row r="424">
          <cell r="Q424" t="str">
            <v>Reallocation of 2006/07 MIG Allocation</v>
          </cell>
          <cell r="U424">
            <v>0</v>
          </cell>
          <cell r="AD424" t="str">
            <v>Reallocation of 2006/07 MIG Allocation</v>
          </cell>
          <cell r="AE424">
            <v>0</v>
          </cell>
        </row>
        <row r="425">
          <cell r="D425" t="str">
            <v xml:space="preserve"> </v>
          </cell>
          <cell r="Q425" t="str">
            <v>Total MIG Funds available for 2007/08</v>
          </cell>
          <cell r="R425">
            <v>2871822.84681141</v>
          </cell>
          <cell r="U425" t="str">
            <v>All Registered Projects</v>
          </cell>
          <cell r="X425" t="str">
            <v xml:space="preserve"> </v>
          </cell>
          <cell r="AD425" t="str">
            <v>Total MIG Funds available for 2007/08</v>
          </cell>
          <cell r="AE425">
            <v>2871822.84681141</v>
          </cell>
        </row>
        <row r="426">
          <cell r="D426" t="str">
            <v>Note: Submitted projects include :</v>
          </cell>
          <cell r="Q426" t="str">
            <v>CMIP Projects with expenditure up to 31 March 2006</v>
          </cell>
        </row>
        <row r="427">
          <cell r="D427" t="str">
            <v xml:space="preserve"> - Projects submitted for MIG registration</v>
          </cell>
          <cell r="Q427" t="str">
            <v>MIG Projects Submitted</v>
          </cell>
          <cell r="R427">
            <v>6077676.2199999997</v>
          </cell>
          <cell r="U427">
            <v>6077676.2199999997</v>
          </cell>
          <cell r="Y427" t="str">
            <v>Balance of MIG after March 2008</v>
          </cell>
        </row>
        <row r="428">
          <cell r="D428" t="str">
            <v xml:space="preserve"> - MIG Registered Projects</v>
          </cell>
          <cell r="Q428" t="str">
            <v>SMIF Projects Submitted</v>
          </cell>
          <cell r="R428">
            <v>85494.94</v>
          </cell>
          <cell r="U428">
            <v>85494.94</v>
          </cell>
          <cell r="Y428" t="str">
            <v>All Submitted Projects</v>
          </cell>
          <cell r="Z428">
            <v>0</v>
          </cell>
        </row>
        <row r="429">
          <cell r="Q429" t="str">
            <v>PMU  Commitments</v>
          </cell>
          <cell r="R429">
            <v>143591.14234057098</v>
          </cell>
          <cell r="U429">
            <v>143591.14234057098</v>
          </cell>
          <cell r="Y429" t="str">
            <v>All Approved Projects</v>
          </cell>
        </row>
        <row r="430">
          <cell r="Q430" t="str">
            <v>Discontinued CMIP Commitments</v>
          </cell>
        </row>
        <row r="431">
          <cell r="Q431" t="str">
            <v>All Submitted Projects</v>
          </cell>
          <cell r="R431">
            <v>6306762.3023405708</v>
          </cell>
          <cell r="U431">
            <v>6306762.3023405708</v>
          </cell>
          <cell r="X431" t="str">
            <v>All Approved Projects</v>
          </cell>
        </row>
        <row r="432">
          <cell r="Q432" t="str">
            <v>Possible Over Commitment</v>
          </cell>
          <cell r="R432">
            <v>3434939.4555291608</v>
          </cell>
          <cell r="U432">
            <v>3434939.4555291608</v>
          </cell>
          <cell r="X432" t="str">
            <v>Actual Over Commitment</v>
          </cell>
        </row>
        <row r="434">
          <cell r="N434" t="str">
            <v>Quarterly Total for Submitted Projects</v>
          </cell>
          <cell r="O434">
            <v>0</v>
          </cell>
          <cell r="R434">
            <v>229086.08234057098</v>
          </cell>
          <cell r="U434">
            <v>0</v>
          </cell>
          <cell r="X434">
            <v>6077676.2199999997</v>
          </cell>
        </row>
        <row r="435">
          <cell r="N435" t="str">
            <v>Accumulative Quarterly Total</v>
          </cell>
          <cell r="O435">
            <v>0</v>
          </cell>
          <cell r="R435">
            <v>229086.08234057098</v>
          </cell>
          <cell r="U435">
            <v>229086.08234057098</v>
          </cell>
          <cell r="X435">
            <v>6306762.3023405708</v>
          </cell>
        </row>
        <row r="437">
          <cell r="N437" t="str">
            <v>Submitted Projects Monthly Total</v>
          </cell>
          <cell r="O437">
            <v>0</v>
          </cell>
          <cell r="P437">
            <v>0</v>
          </cell>
          <cell r="Q437">
            <v>0</v>
          </cell>
          <cell r="R437">
            <v>81744.709999999992</v>
          </cell>
          <cell r="S437">
            <v>147341.37234057099</v>
          </cell>
          <cell r="T437">
            <v>0</v>
          </cell>
          <cell r="U437">
            <v>0</v>
          </cell>
          <cell r="V437">
            <v>0</v>
          </cell>
          <cell r="W437">
            <v>0</v>
          </cell>
          <cell r="X437">
            <v>0</v>
          </cell>
          <cell r="Y437">
            <v>0</v>
          </cell>
          <cell r="Z437">
            <v>6077676.2199999997</v>
          </cell>
        </row>
        <row r="438">
          <cell r="N438" t="str">
            <v>Accumulative Monthly Total</v>
          </cell>
          <cell r="O438">
            <v>0</v>
          </cell>
          <cell r="P438">
            <v>0</v>
          </cell>
          <cell r="Q438">
            <v>0</v>
          </cell>
          <cell r="R438">
            <v>81744.709999999992</v>
          </cell>
          <cell r="S438">
            <v>229086.08234057098</v>
          </cell>
          <cell r="T438">
            <v>229086.08234057098</v>
          </cell>
          <cell r="U438">
            <v>229086.08234057098</v>
          </cell>
          <cell r="V438">
            <v>229086.08234057098</v>
          </cell>
          <cell r="W438">
            <v>229086.08234057098</v>
          </cell>
          <cell r="X438">
            <v>229086.08234057098</v>
          </cell>
          <cell r="Y438">
            <v>229086.08234057098</v>
          </cell>
          <cell r="Z438">
            <v>6306762.3023405708</v>
          </cell>
        </row>
        <row r="440">
          <cell r="N440" t="str">
            <v>Certified / Estimated Expenditure on Registered Projects Monthly Total</v>
          </cell>
          <cell r="O440">
            <v>0</v>
          </cell>
          <cell r="P440">
            <v>0</v>
          </cell>
          <cell r="Q440">
            <v>0</v>
          </cell>
          <cell r="R440">
            <v>81744.709999999992</v>
          </cell>
          <cell r="S440">
            <v>147341.37234057099</v>
          </cell>
          <cell r="T440">
            <v>0</v>
          </cell>
          <cell r="U440">
            <v>0</v>
          </cell>
          <cell r="V440">
            <v>0</v>
          </cell>
          <cell r="W440">
            <v>0</v>
          </cell>
          <cell r="X440">
            <v>0</v>
          </cell>
          <cell r="Y440">
            <v>0</v>
          </cell>
          <cell r="Z440">
            <v>6077676.2199999997</v>
          </cell>
        </row>
        <row r="441">
          <cell r="N441" t="str">
            <v>Accumulative Total</v>
          </cell>
          <cell r="O441">
            <v>0</v>
          </cell>
          <cell r="P441">
            <v>0</v>
          </cell>
          <cell r="Q441">
            <v>0</v>
          </cell>
          <cell r="R441">
            <v>81744.709999999992</v>
          </cell>
          <cell r="S441">
            <v>229086.08234057098</v>
          </cell>
          <cell r="T441">
            <v>229086.08234057098</v>
          </cell>
          <cell r="U441">
            <v>229086.08234057098</v>
          </cell>
          <cell r="V441">
            <v>229086.08234057098</v>
          </cell>
          <cell r="W441">
            <v>229086.08234057098</v>
          </cell>
          <cell r="X441">
            <v>229086.08234057098</v>
          </cell>
          <cell r="Y441">
            <v>229086.08234057098</v>
          </cell>
          <cell r="Z441">
            <v>6306762.3023405708</v>
          </cell>
        </row>
        <row r="443">
          <cell r="N443" t="str">
            <v>2006/07 Baseline Estimate</v>
          </cell>
          <cell r="O443">
            <v>0</v>
          </cell>
          <cell r="P443">
            <v>0</v>
          </cell>
          <cell r="Q443">
            <v>0</v>
          </cell>
          <cell r="R443">
            <v>0</v>
          </cell>
          <cell r="S443">
            <v>0</v>
          </cell>
          <cell r="T443">
            <v>0</v>
          </cell>
          <cell r="U443">
            <v>0</v>
          </cell>
          <cell r="V443">
            <v>500000.85</v>
          </cell>
          <cell r="W443">
            <v>500000</v>
          </cell>
          <cell r="X443">
            <v>500000</v>
          </cell>
          <cell r="Y443">
            <v>1371822</v>
          </cell>
        </row>
        <row r="444">
          <cell r="N444" t="str">
            <v>Accumulative Total</v>
          </cell>
          <cell r="O444">
            <v>0</v>
          </cell>
          <cell r="P444">
            <v>0</v>
          </cell>
          <cell r="Q444">
            <v>0</v>
          </cell>
          <cell r="R444">
            <v>0</v>
          </cell>
          <cell r="S444">
            <v>0</v>
          </cell>
          <cell r="T444">
            <v>0</v>
          </cell>
          <cell r="U444">
            <v>0</v>
          </cell>
          <cell r="V444">
            <v>500000.85</v>
          </cell>
          <cell r="W444">
            <v>1000000.85</v>
          </cell>
          <cell r="X444">
            <v>1500000.85</v>
          </cell>
          <cell r="Y444">
            <v>2871822.85</v>
          </cell>
          <cell r="Z444">
            <v>2871822.85</v>
          </cell>
        </row>
        <row r="446">
          <cell r="C446" t="str">
            <v>MIG Projects</v>
          </cell>
        </row>
        <row r="447">
          <cell r="C447" t="str">
            <v>Pending</v>
          </cell>
          <cell r="D447">
            <v>113833</v>
          </cell>
          <cell r="H447" t="str">
            <v>Swartland</v>
          </cell>
          <cell r="I447" t="str">
            <v>B</v>
          </cell>
          <cell r="J447" t="str">
            <v>Yzerfontein</v>
          </cell>
          <cell r="K447" t="str">
            <v>New Community Facility: Fish Market</v>
          </cell>
          <cell r="L447">
            <v>3000000</v>
          </cell>
          <cell r="M447">
            <v>0</v>
          </cell>
          <cell r="N447">
            <v>0</v>
          </cell>
          <cell r="AD447" t="str">
            <v>Yzerfontein: New Community Facility: Fish Market</v>
          </cell>
          <cell r="AE447">
            <v>3000000</v>
          </cell>
          <cell r="AF447">
            <v>0</v>
          </cell>
          <cell r="AG447">
            <v>0</v>
          </cell>
          <cell r="AH447">
            <v>0</v>
          </cell>
        </row>
        <row r="448">
          <cell r="C448" t="str">
            <v>REG</v>
          </cell>
          <cell r="D448">
            <v>122290</v>
          </cell>
          <cell r="H448" t="str">
            <v>Swartland</v>
          </cell>
          <cell r="I448" t="str">
            <v>B</v>
          </cell>
          <cell r="J448" t="str">
            <v>Swartland</v>
          </cell>
          <cell r="K448" t="str">
            <v>Rehabilitate Roads &amp; Streets Ph1</v>
          </cell>
          <cell r="L448">
            <v>6000000</v>
          </cell>
          <cell r="M448">
            <v>0</v>
          </cell>
          <cell r="N448">
            <v>6000000</v>
          </cell>
          <cell r="Z448">
            <v>6000000</v>
          </cell>
          <cell r="AD448" t="str">
            <v>Swartland: Rehabilitate Roads &amp; Streets Ph1</v>
          </cell>
          <cell r="AE448">
            <v>6000000</v>
          </cell>
          <cell r="AF448">
            <v>0</v>
          </cell>
          <cell r="AG448">
            <v>6000000</v>
          </cell>
          <cell r="AH448">
            <v>0</v>
          </cell>
        </row>
        <row r="449">
          <cell r="C449" t="str">
            <v>IMPL</v>
          </cell>
          <cell r="D449" t="str">
            <v>0052/BCL/0506</v>
          </cell>
          <cell r="F449" t="str">
            <v>EPWP</v>
          </cell>
          <cell r="H449" t="str">
            <v>Swartland</v>
          </cell>
          <cell r="I449" t="str">
            <v>B</v>
          </cell>
          <cell r="J449" t="str">
            <v>Darling</v>
          </cell>
          <cell r="K449" t="str">
            <v>New Street Lighting</v>
          </cell>
          <cell r="L449">
            <v>353400</v>
          </cell>
          <cell r="M449">
            <v>307207.55</v>
          </cell>
          <cell r="N449">
            <v>46192.45</v>
          </cell>
          <cell r="Z449">
            <v>46192.45</v>
          </cell>
          <cell r="AD449" t="str">
            <v>Darling: New Street Lighting</v>
          </cell>
          <cell r="AE449">
            <v>353400</v>
          </cell>
          <cell r="AF449">
            <v>307207.55</v>
          </cell>
          <cell r="AG449">
            <v>46192.45</v>
          </cell>
          <cell r="AH449">
            <v>0</v>
          </cell>
          <cell r="AL449">
            <v>38502</v>
          </cell>
          <cell r="AM449">
            <v>38656</v>
          </cell>
          <cell r="AN449" t="str">
            <v>06/05/2005</v>
          </cell>
          <cell r="AO449">
            <v>38740</v>
          </cell>
          <cell r="AP449">
            <v>38807</v>
          </cell>
          <cell r="AQ449" t="str">
            <v/>
          </cell>
          <cell r="AR449" t="str">
            <v>IMPL</v>
          </cell>
          <cell r="AS449" t="str">
            <v>Project construction started</v>
          </cell>
        </row>
        <row r="450">
          <cell r="C450" t="str">
            <v>IMPL</v>
          </cell>
          <cell r="D450" t="str">
            <v>0055/BCL/0506</v>
          </cell>
          <cell r="F450" t="str">
            <v>EPWP</v>
          </cell>
          <cell r="H450" t="str">
            <v>Swartland</v>
          </cell>
          <cell r="I450" t="str">
            <v>B</v>
          </cell>
          <cell r="J450" t="str">
            <v>Darling</v>
          </cell>
          <cell r="K450" t="str">
            <v>Upgrade High Mast Lighting</v>
          </cell>
          <cell r="L450">
            <v>462840</v>
          </cell>
          <cell r="M450">
            <v>458169.24</v>
          </cell>
          <cell r="N450">
            <v>4670.76</v>
          </cell>
          <cell r="Z450">
            <v>4670.76</v>
          </cell>
          <cell r="AD450" t="str">
            <v>Darling: Upgrade High Mast Lighting</v>
          </cell>
          <cell r="AE450">
            <v>462840</v>
          </cell>
          <cell r="AF450">
            <v>458169.24</v>
          </cell>
          <cell r="AG450">
            <v>4670.76</v>
          </cell>
          <cell r="AH450">
            <v>0</v>
          </cell>
          <cell r="AJ450">
            <v>38514</v>
          </cell>
          <cell r="AL450">
            <v>38503</v>
          </cell>
          <cell r="AN450" t="str">
            <v>18/07/2005</v>
          </cell>
          <cell r="AO450" t="str">
            <v/>
          </cell>
          <cell r="AP450" t="str">
            <v>31/08/2005</v>
          </cell>
          <cell r="AQ450" t="str">
            <v/>
          </cell>
          <cell r="AR450" t="str">
            <v>COMPL</v>
          </cell>
          <cell r="AS450" t="str">
            <v>Sports Field lights project completed</v>
          </cell>
        </row>
        <row r="451">
          <cell r="C451" t="str">
            <v>IMPL</v>
          </cell>
          <cell r="D451" t="str">
            <v>0139/BS/0506</v>
          </cell>
          <cell r="F451" t="str">
            <v>EPWP</v>
          </cell>
          <cell r="H451" t="str">
            <v>Swartland</v>
          </cell>
          <cell r="I451" t="str">
            <v>B</v>
          </cell>
          <cell r="J451" t="str">
            <v>Kalbaskraal Housing Project</v>
          </cell>
          <cell r="K451" t="str">
            <v>New Sewerage &amp; Connector Pipeline</v>
          </cell>
          <cell r="L451">
            <v>85500</v>
          </cell>
          <cell r="M451">
            <v>75000</v>
          </cell>
          <cell r="N451">
            <v>10500</v>
          </cell>
          <cell r="Z451">
            <v>10500</v>
          </cell>
          <cell r="AD451" t="str">
            <v>Kalbaskraal Housing Project: New Sewerage Pump Station &amp; Rising Main</v>
          </cell>
          <cell r="AE451">
            <v>85500</v>
          </cell>
          <cell r="AF451">
            <v>75000</v>
          </cell>
          <cell r="AG451">
            <v>10500</v>
          </cell>
          <cell r="AH451">
            <v>0</v>
          </cell>
          <cell r="AN451">
            <v>38475</v>
          </cell>
          <cell r="AP451">
            <v>38686</v>
          </cell>
          <cell r="AR451" t="str">
            <v>COMPL</v>
          </cell>
        </row>
        <row r="452">
          <cell r="C452" t="str">
            <v>IMPL</v>
          </cell>
          <cell r="D452" t="str">
            <v>0136/BW/0506</v>
          </cell>
          <cell r="G452" t="str">
            <v>ROD</v>
          </cell>
          <cell r="H452" t="str">
            <v>Swartland</v>
          </cell>
          <cell r="I452" t="str">
            <v>B</v>
          </cell>
          <cell r="J452" t="str">
            <v>Riebeeck West Housing Project</v>
          </cell>
          <cell r="K452" t="str">
            <v>New Reservoir</v>
          </cell>
          <cell r="L452">
            <v>940000</v>
          </cell>
          <cell r="M452">
            <v>935736.34</v>
          </cell>
          <cell r="N452">
            <v>4263.66</v>
          </cell>
          <cell r="Z452">
            <v>4263.66</v>
          </cell>
          <cell r="AD452" t="str">
            <v>Riebeeck West Housing Project: New Reservoir</v>
          </cell>
          <cell r="AE452">
            <v>940000</v>
          </cell>
          <cell r="AF452">
            <v>935736.34</v>
          </cell>
          <cell r="AG452">
            <v>4263.66</v>
          </cell>
          <cell r="AH452">
            <v>0</v>
          </cell>
          <cell r="AJ452">
            <v>38574</v>
          </cell>
          <cell r="AL452">
            <v>38565</v>
          </cell>
          <cell r="AN452">
            <v>38584</v>
          </cell>
          <cell r="AP452">
            <v>38716</v>
          </cell>
          <cell r="AR452" t="str">
            <v>Pending</v>
          </cell>
          <cell r="AS452" t="str">
            <v>dplg approval of this project is urgently required</v>
          </cell>
        </row>
        <row r="453">
          <cell r="C453" t="str">
            <v>IMPL</v>
          </cell>
          <cell r="D453" t="str">
            <v>0053/BCL/0506</v>
          </cell>
          <cell r="F453" t="str">
            <v>EPWP</v>
          </cell>
          <cell r="H453" t="str">
            <v>Swartland</v>
          </cell>
          <cell r="I453" t="str">
            <v>B</v>
          </cell>
          <cell r="J453" t="str">
            <v>Riverlands</v>
          </cell>
          <cell r="K453" t="str">
            <v>New Street Lighting</v>
          </cell>
          <cell r="L453">
            <v>169518</v>
          </cell>
          <cell r="M453">
            <v>157468.65</v>
          </cell>
          <cell r="N453">
            <v>12049.35</v>
          </cell>
          <cell r="Z453">
            <v>12049.35</v>
          </cell>
          <cell r="AD453" t="str">
            <v>Riverlands: New Street Lighting</v>
          </cell>
          <cell r="AE453">
            <v>169518</v>
          </cell>
          <cell r="AF453">
            <v>157468.65</v>
          </cell>
          <cell r="AG453">
            <v>12049.35</v>
          </cell>
          <cell r="AH453">
            <v>0</v>
          </cell>
          <cell r="AJ453" t="str">
            <v xml:space="preserve"> </v>
          </cell>
          <cell r="AL453">
            <v>38594</v>
          </cell>
          <cell r="AM453">
            <v>38656</v>
          </cell>
          <cell r="AN453" t="str">
            <v>01/08/2005</v>
          </cell>
          <cell r="AO453">
            <v>38740</v>
          </cell>
          <cell r="AP453" t="str">
            <v>31/03/2006</v>
          </cell>
          <cell r="AQ453" t="str">
            <v/>
          </cell>
          <cell r="AR453" t="str">
            <v>IMPL</v>
          </cell>
          <cell r="AS453" t="str">
            <v>Project construction started</v>
          </cell>
        </row>
        <row r="454">
          <cell r="K454" t="str">
            <v>Total MIG Projects</v>
          </cell>
          <cell r="L454">
            <v>11011258</v>
          </cell>
          <cell r="M454">
            <v>1933581.7799999998</v>
          </cell>
          <cell r="N454">
            <v>6077676.2199999997</v>
          </cell>
          <cell r="O454">
            <v>0</v>
          </cell>
          <cell r="P454">
            <v>0</v>
          </cell>
          <cell r="Q454">
            <v>0</v>
          </cell>
          <cell r="R454">
            <v>0</v>
          </cell>
          <cell r="S454">
            <v>0</v>
          </cell>
          <cell r="T454">
            <v>0</v>
          </cell>
          <cell r="U454">
            <v>0</v>
          </cell>
          <cell r="V454">
            <v>0</v>
          </cell>
          <cell r="W454">
            <v>0</v>
          </cell>
          <cell r="X454">
            <v>0</v>
          </cell>
          <cell r="Y454">
            <v>0</v>
          </cell>
          <cell r="Z454">
            <v>6077676.2199999997</v>
          </cell>
          <cell r="AA454">
            <v>0</v>
          </cell>
          <cell r="AD454" t="str">
            <v>Total MIG Projects</v>
          </cell>
          <cell r="AE454">
            <v>11011258</v>
          </cell>
          <cell r="AF454">
            <v>1933581.7799999998</v>
          </cell>
          <cell r="AG454">
            <v>6077676.2199999997</v>
          </cell>
          <cell r="AH454">
            <v>0</v>
          </cell>
        </row>
        <row r="455">
          <cell r="N455" t="str">
            <v>Accumulative Total MIG Projects</v>
          </cell>
          <cell r="O455">
            <v>0</v>
          </cell>
          <cell r="P455">
            <v>0</v>
          </cell>
          <cell r="Q455">
            <v>0</v>
          </cell>
          <cell r="R455">
            <v>0</v>
          </cell>
          <cell r="S455">
            <v>0</v>
          </cell>
          <cell r="T455">
            <v>0</v>
          </cell>
          <cell r="U455">
            <v>0</v>
          </cell>
          <cell r="V455">
            <v>0</v>
          </cell>
          <cell r="W455">
            <v>0</v>
          </cell>
          <cell r="X455">
            <v>0</v>
          </cell>
          <cell r="Y455">
            <v>0</v>
          </cell>
          <cell r="Z455">
            <v>6077676.2199999997</v>
          </cell>
        </row>
        <row r="457">
          <cell r="C457" t="str">
            <v>SMIF Projects</v>
          </cell>
        </row>
        <row r="458">
          <cell r="C458" t="str">
            <v>IMPL</v>
          </cell>
          <cell r="D458" t="str">
            <v>005/SMIF/0506</v>
          </cell>
          <cell r="H458" t="str">
            <v>Swartland</v>
          </cell>
          <cell r="I458" t="str">
            <v>P</v>
          </cell>
          <cell r="J458" t="str">
            <v>Yzerfontein</v>
          </cell>
          <cell r="K458" t="str">
            <v>New Community Facility: Fish Market</v>
          </cell>
          <cell r="L458">
            <v>3000000</v>
          </cell>
          <cell r="M458">
            <v>2914505.06</v>
          </cell>
          <cell r="N458">
            <v>85494.94</v>
          </cell>
          <cell r="R458">
            <v>18263.71</v>
          </cell>
          <cell r="S458">
            <v>67231.23</v>
          </cell>
          <cell r="AB458" t="str">
            <v>Refer project 113837; add funding for 005/SMIF/0506; R1,000,000</v>
          </cell>
          <cell r="AD458" t="str">
            <v>Yzerfontein: New Community Facility: Fish Market</v>
          </cell>
          <cell r="AE458">
            <v>3000000</v>
          </cell>
          <cell r="AF458">
            <v>2914505.06</v>
          </cell>
          <cell r="AG458">
            <v>85494.94</v>
          </cell>
          <cell r="AH458">
            <v>85494.94</v>
          </cell>
          <cell r="AJ458">
            <v>38607</v>
          </cell>
          <cell r="AK458">
            <v>38735</v>
          </cell>
          <cell r="AL458">
            <v>38562</v>
          </cell>
          <cell r="AM458">
            <v>38663</v>
          </cell>
          <cell r="AN458">
            <v>38607</v>
          </cell>
          <cell r="AO458">
            <v>38735</v>
          </cell>
          <cell r="AP458">
            <v>38827</v>
          </cell>
          <cell r="AR458" t="str">
            <v>IMPL</v>
          </cell>
        </row>
        <row r="459">
          <cell r="K459" t="str">
            <v>Total SMIF Projects</v>
          </cell>
          <cell r="L459">
            <v>3000000</v>
          </cell>
          <cell r="M459">
            <v>2914505.06</v>
          </cell>
          <cell r="N459">
            <v>85494.94</v>
          </cell>
          <cell r="O459">
            <v>0</v>
          </cell>
          <cell r="P459">
            <v>0</v>
          </cell>
          <cell r="Q459">
            <v>0</v>
          </cell>
          <cell r="R459">
            <v>18263.71</v>
          </cell>
          <cell r="S459">
            <v>67231.23</v>
          </cell>
          <cell r="T459">
            <v>0</v>
          </cell>
          <cell r="U459">
            <v>0</v>
          </cell>
          <cell r="V459">
            <v>0</v>
          </cell>
          <cell r="W459">
            <v>0</v>
          </cell>
          <cell r="X459">
            <v>0</v>
          </cell>
          <cell r="Y459">
            <v>0</v>
          </cell>
          <cell r="Z459">
            <v>0</v>
          </cell>
          <cell r="AA459">
            <v>0</v>
          </cell>
          <cell r="AD459" t="str">
            <v>Total SMIF Projects</v>
          </cell>
          <cell r="AE459">
            <v>3000000</v>
          </cell>
          <cell r="AF459">
            <v>2914505.06</v>
          </cell>
          <cell r="AG459">
            <v>85494.94</v>
          </cell>
          <cell r="AH459">
            <v>85494.94</v>
          </cell>
        </row>
        <row r="460">
          <cell r="N460" t="str">
            <v>Accumulative Total SMIF Projects</v>
          </cell>
          <cell r="O460">
            <v>0</v>
          </cell>
          <cell r="P460">
            <v>0</v>
          </cell>
          <cell r="Q460">
            <v>0</v>
          </cell>
          <cell r="R460">
            <v>18263.71</v>
          </cell>
          <cell r="S460">
            <v>85494.94</v>
          </cell>
          <cell r="T460">
            <v>85494.94</v>
          </cell>
          <cell r="U460">
            <v>85494.94</v>
          </cell>
          <cell r="V460">
            <v>85494.94</v>
          </cell>
          <cell r="W460">
            <v>85494.94</v>
          </cell>
          <cell r="X460">
            <v>85494.94</v>
          </cell>
          <cell r="Y460">
            <v>85494.94</v>
          </cell>
          <cell r="Z460">
            <v>85494.94</v>
          </cell>
        </row>
        <row r="462">
          <cell r="C462" t="str">
            <v>PMU Projects</v>
          </cell>
        </row>
        <row r="463">
          <cell r="C463" t="str">
            <v>Pending</v>
          </cell>
          <cell r="D463" t="str">
            <v>PMU/0708/015</v>
          </cell>
          <cell r="H463" t="str">
            <v>Swartland</v>
          </cell>
          <cell r="J463" t="str">
            <v>Malmesbury</v>
          </cell>
          <cell r="K463" t="str">
            <v>PMU 2007/08</v>
          </cell>
          <cell r="L463">
            <v>143591.14234057101</v>
          </cell>
          <cell r="M463">
            <v>0</v>
          </cell>
          <cell r="N463">
            <v>143591.14234057098</v>
          </cell>
          <cell r="R463">
            <v>63481</v>
          </cell>
          <cell r="S463">
            <v>80110.142340570994</v>
          </cell>
          <cell r="AD463" t="str">
            <v>Swartland: Malmesbury: Project Management Unit</v>
          </cell>
          <cell r="AE463">
            <v>143591.14234057101</v>
          </cell>
          <cell r="AF463">
            <v>0</v>
          </cell>
          <cell r="AG463">
            <v>143591.14234057098</v>
          </cell>
          <cell r="AH463">
            <v>143591.14234057098</v>
          </cell>
        </row>
        <row r="464">
          <cell r="C464" t="str">
            <v>COMPL</v>
          </cell>
          <cell r="D464" t="str">
            <v>PMU/0607/015</v>
          </cell>
          <cell r="H464" t="str">
            <v>Swartland</v>
          </cell>
          <cell r="J464" t="str">
            <v>Malmesbury</v>
          </cell>
          <cell r="K464" t="str">
            <v>PMU 2006/07</v>
          </cell>
          <cell r="L464">
            <v>177782.3256686446</v>
          </cell>
          <cell r="M464">
            <v>71141.399999999994</v>
          </cell>
          <cell r="N464">
            <v>0</v>
          </cell>
          <cell r="AD464" t="str">
            <v>Swartland: Malmesbury: Project Management Unit</v>
          </cell>
          <cell r="AE464">
            <v>177782.3256686446</v>
          </cell>
          <cell r="AF464">
            <v>71141.399999999994</v>
          </cell>
          <cell r="AG464">
            <v>0</v>
          </cell>
          <cell r="AH464">
            <v>0</v>
          </cell>
        </row>
        <row r="465">
          <cell r="K465" t="str">
            <v>Total PMU Projects</v>
          </cell>
          <cell r="L465">
            <v>321373.4680092156</v>
          </cell>
          <cell r="M465">
            <v>71141.399999999994</v>
          </cell>
          <cell r="N465">
            <v>143591.14234057098</v>
          </cell>
          <cell r="O465">
            <v>0</v>
          </cell>
          <cell r="P465">
            <v>0</v>
          </cell>
          <cell r="Q465">
            <v>0</v>
          </cell>
          <cell r="R465">
            <v>63481</v>
          </cell>
          <cell r="S465">
            <v>80110.142340570994</v>
          </cell>
          <cell r="T465">
            <v>0</v>
          </cell>
          <cell r="U465">
            <v>0</v>
          </cell>
          <cell r="V465">
            <v>0</v>
          </cell>
          <cell r="W465">
            <v>0</v>
          </cell>
          <cell r="X465">
            <v>0</v>
          </cell>
          <cell r="Y465">
            <v>0</v>
          </cell>
          <cell r="Z465">
            <v>0</v>
          </cell>
          <cell r="AA465">
            <v>0</v>
          </cell>
          <cell r="AD465" t="str">
            <v>Total PMU Projects</v>
          </cell>
          <cell r="AE465">
            <v>177782.3256686446</v>
          </cell>
          <cell r="AF465">
            <v>71141.399999999994</v>
          </cell>
          <cell r="AG465">
            <v>0</v>
          </cell>
          <cell r="AH465">
            <v>0</v>
          </cell>
        </row>
        <row r="466">
          <cell r="N466" t="str">
            <v>Accumulative Total PMU Projects</v>
          </cell>
          <cell r="O466">
            <v>0</v>
          </cell>
          <cell r="P466">
            <v>0</v>
          </cell>
          <cell r="Q466">
            <v>0</v>
          </cell>
          <cell r="R466">
            <v>63481</v>
          </cell>
          <cell r="S466">
            <v>143591.14234057098</v>
          </cell>
          <cell r="T466">
            <v>143591.14234057098</v>
          </cell>
          <cell r="U466">
            <v>143591.14234057098</v>
          </cell>
          <cell r="V466">
            <v>143591.14234057098</v>
          </cell>
          <cell r="W466">
            <v>143591.14234057098</v>
          </cell>
          <cell r="X466">
            <v>143591.14234057098</v>
          </cell>
          <cell r="Y466">
            <v>143591.14234057098</v>
          </cell>
          <cell r="Z466">
            <v>143591.14234057098</v>
          </cell>
        </row>
        <row r="467">
          <cell r="Z467" t="str">
            <v>Total 2007/08</v>
          </cell>
          <cell r="AA467">
            <v>0</v>
          </cell>
        </row>
        <row r="472">
          <cell r="AD472" t="str">
            <v>Roll-over from 2006/07 Allocation</v>
          </cell>
          <cell r="AE472">
            <v>18411.878926610501</v>
          </cell>
        </row>
        <row r="473">
          <cell r="AD473" t="str">
            <v>2006/07 Additional MIG Flood Damage Funding</v>
          </cell>
          <cell r="AE473">
            <v>0</v>
          </cell>
        </row>
        <row r="474">
          <cell r="AD474" t="str">
            <v>2007/08 MIG Allocation</v>
          </cell>
          <cell r="AE474">
            <v>2245647.3584823823</v>
          </cell>
        </row>
        <row r="475">
          <cell r="AD475" t="str">
            <v>Reallocation of 2006/07 MIG Allocation</v>
          </cell>
          <cell r="AE475">
            <v>0</v>
          </cell>
        </row>
        <row r="476">
          <cell r="AD476" t="str">
            <v>Total MIG Funds available for 2007/08</v>
          </cell>
          <cell r="AE476">
            <v>2264059.2374089928</v>
          </cell>
        </row>
        <row r="498">
          <cell r="AD498" t="str">
            <v>Nuwerus &amp; Wupperthal: Bucket Eradication: Upgrade Sanitation</v>
          </cell>
          <cell r="AE498">
            <v>1804737</v>
          </cell>
          <cell r="AF498">
            <v>1653602.04</v>
          </cell>
        </row>
        <row r="499">
          <cell r="AG499">
            <v>0</v>
          </cell>
          <cell r="AH499">
            <v>0</v>
          </cell>
        </row>
        <row r="500">
          <cell r="AD500" t="str">
            <v>Total Bucket Eradication Projects</v>
          </cell>
          <cell r="AE500">
            <v>1804737</v>
          </cell>
          <cell r="AF500">
            <v>1653602.04</v>
          </cell>
          <cell r="AG500">
            <v>0</v>
          </cell>
          <cell r="AH500">
            <v>0</v>
          </cell>
        </row>
        <row r="504">
          <cell r="AG504">
            <v>0</v>
          </cell>
          <cell r="AH504">
            <v>0</v>
          </cell>
        </row>
        <row r="505">
          <cell r="AG505">
            <v>0</v>
          </cell>
          <cell r="AH505">
            <v>0</v>
          </cell>
        </row>
        <row r="506">
          <cell r="AD506" t="str">
            <v>Total CMIP Projects with expenditure up to 31 March 2006</v>
          </cell>
          <cell r="AE506">
            <v>0</v>
          </cell>
          <cell r="AF506">
            <v>0</v>
          </cell>
          <cell r="AG506">
            <v>0</v>
          </cell>
          <cell r="AH506">
            <v>0</v>
          </cell>
        </row>
        <row r="510">
          <cell r="AD510" t="str">
            <v>Bergrivier: Noordhoek: Bulk Sewer Pump Station/Rising Main</v>
          </cell>
          <cell r="AE510">
            <v>1330000</v>
          </cell>
          <cell r="AF510">
            <v>0</v>
          </cell>
        </row>
        <row r="511">
          <cell r="AD511" t="str">
            <v>Bergrivier: Piketberg: Rehabilitate Waste Disposal Site</v>
          </cell>
          <cell r="AE511">
            <v>1722270</v>
          </cell>
          <cell r="AF511">
            <v>0</v>
          </cell>
        </row>
        <row r="512">
          <cell r="AD512" t="str">
            <v>Bergrivier: Velddrif: Upgrade Sewerage Purification Works</v>
          </cell>
          <cell r="AE512">
            <v>6364323.5999999996</v>
          </cell>
          <cell r="AF512">
            <v>0</v>
          </cell>
        </row>
        <row r="513">
          <cell r="AD513" t="str">
            <v>Bergrivier: Piketberg: New Solid Waste Transfer Station</v>
          </cell>
          <cell r="AE513">
            <v>3300000</v>
          </cell>
          <cell r="AF513">
            <v>0</v>
          </cell>
        </row>
        <row r="514">
          <cell r="AD514" t="str">
            <v>Bergrivier: Piketberg: New Solid Waste Transfer Station</v>
          </cell>
          <cell r="AE514">
            <v>1255653</v>
          </cell>
          <cell r="AF514">
            <v>958481.9</v>
          </cell>
        </row>
        <row r="515">
          <cell r="AD515" t="str">
            <v>Wupperthal: Line Oxidation Pond at Beukeskraal</v>
          </cell>
          <cell r="AE515">
            <v>1526000</v>
          </cell>
          <cell r="AF515">
            <v>830203.75</v>
          </cell>
        </row>
        <row r="516">
          <cell r="AD516" t="str">
            <v>Total MIG Projects</v>
          </cell>
          <cell r="AE516">
            <v>1526000</v>
          </cell>
          <cell r="AF516">
            <v>830203.75</v>
          </cell>
          <cell r="AG516">
            <v>0</v>
          </cell>
          <cell r="AH516">
            <v>0</v>
          </cell>
        </row>
        <row r="520">
          <cell r="AE520">
            <v>0</v>
          </cell>
          <cell r="AF520">
            <v>0</v>
          </cell>
          <cell r="AG520">
            <v>0</v>
          </cell>
          <cell r="AH520">
            <v>0</v>
          </cell>
        </row>
        <row r="521">
          <cell r="AD521" t="str">
            <v>Total PMU Projects</v>
          </cell>
          <cell r="AE521">
            <v>0</v>
          </cell>
          <cell r="AF521">
            <v>0</v>
          </cell>
          <cell r="AG521">
            <v>0</v>
          </cell>
          <cell r="AH521">
            <v>0</v>
          </cell>
        </row>
        <row r="525">
          <cell r="AD525" t="str">
            <v>Doringbaai: New Main Sewer</v>
          </cell>
          <cell r="AE525">
            <v>60715</v>
          </cell>
          <cell r="AF525">
            <v>0</v>
          </cell>
          <cell r="AG525">
            <v>0</v>
          </cell>
          <cell r="AH525">
            <v>0</v>
          </cell>
          <cell r="AJ525">
            <v>38159</v>
          </cell>
          <cell r="AL525">
            <v>38148</v>
          </cell>
          <cell r="AN525" t="str">
            <v>23/09/2004</v>
          </cell>
          <cell r="AO525" t="str">
            <v/>
          </cell>
          <cell r="AP525" t="str">
            <v>28/02/2005</v>
          </cell>
          <cell r="AQ525" t="str">
            <v/>
          </cell>
          <cell r="AR525" t="str">
            <v>PRE-IMP</v>
          </cell>
          <cell r="AS525" t="str">
            <v>Project delayed by land acquisition; to be reregistered in future as new MIG project</v>
          </cell>
        </row>
        <row r="526">
          <cell r="AD526" t="str">
            <v>Total CMIP Projects with expenditure up to 31 March 2006</v>
          </cell>
          <cell r="AE526">
            <v>60715</v>
          </cell>
          <cell r="AF526">
            <v>0</v>
          </cell>
          <cell r="AG526">
            <v>0</v>
          </cell>
          <cell r="AH526">
            <v>0</v>
          </cell>
        </row>
        <row r="530">
          <cell r="D530" t="str">
            <v>Witzenberg Municipality (WC022)</v>
          </cell>
        </row>
        <row r="533">
          <cell r="D533" t="str">
            <v>Summary</v>
          </cell>
          <cell r="Q533" t="str">
            <v>Roll-over from 2006/07 Allocation</v>
          </cell>
          <cell r="R533">
            <v>101830.07128221</v>
          </cell>
          <cell r="AD533" t="str">
            <v>Roll-over from 2006/07 Allocation</v>
          </cell>
          <cell r="AE533">
            <v>101830.07128221</v>
          </cell>
        </row>
        <row r="534">
          <cell r="Q534" t="str">
            <v>2006/07 Additional MIG Flood Damage Funding</v>
          </cell>
          <cell r="R534">
            <v>0</v>
          </cell>
          <cell r="AD534" t="str">
            <v>2006/07 Additional MIG Flood Damage Funding</v>
          </cell>
          <cell r="AE534">
            <v>0</v>
          </cell>
        </row>
        <row r="535">
          <cell r="Q535" t="str">
            <v>2007/08 MIG Allocation</v>
          </cell>
          <cell r="R535">
            <v>4265124.3475331245</v>
          </cell>
          <cell r="U535" t="str">
            <v xml:space="preserve"> </v>
          </cell>
          <cell r="AD535" t="str">
            <v>2007/08 MIG Allocation</v>
          </cell>
          <cell r="AE535">
            <v>4265124.3475331245</v>
          </cell>
        </row>
        <row r="536">
          <cell r="Q536" t="str">
            <v>Reallocation of 2006/07 MIG Allocation</v>
          </cell>
          <cell r="U536">
            <v>-50000</v>
          </cell>
          <cell r="AD536" t="str">
            <v>Reallocation of 2006/07 MIG Allocation</v>
          </cell>
          <cell r="AE536">
            <v>0</v>
          </cell>
        </row>
        <row r="537">
          <cell r="D537" t="str">
            <v xml:space="preserve"> </v>
          </cell>
          <cell r="Q537" t="str">
            <v>Total MIG Funds available for 2007/08</v>
          </cell>
          <cell r="R537">
            <v>4366954.4188153343</v>
          </cell>
          <cell r="U537" t="str">
            <v>All Registered Projects</v>
          </cell>
          <cell r="X537" t="str">
            <v xml:space="preserve"> </v>
          </cell>
          <cell r="AD537" t="str">
            <v>Total MIG Funds available for 2007/08</v>
          </cell>
          <cell r="AE537">
            <v>4366954.4188153343</v>
          </cell>
        </row>
        <row r="538">
          <cell r="D538" t="str">
            <v>Note: Submitted projects include :</v>
          </cell>
          <cell r="Q538" t="str">
            <v>CMIP Projects with expenditure up to 31 March 2006</v>
          </cell>
        </row>
        <row r="539">
          <cell r="D539" t="str">
            <v xml:space="preserve"> - Projects submitted for MIG registration</v>
          </cell>
          <cell r="Q539" t="str">
            <v>MIG Projects Submitted</v>
          </cell>
          <cell r="R539">
            <v>11289234.770000001</v>
          </cell>
          <cell r="U539">
            <v>11289234.770000001</v>
          </cell>
          <cell r="Y539" t="str">
            <v>Balance of MIG after March 2008</v>
          </cell>
        </row>
        <row r="540">
          <cell r="D540" t="str">
            <v xml:space="preserve"> - MIG Registered Projects</v>
          </cell>
          <cell r="Q540" t="str">
            <v>PMU  Commitments</v>
          </cell>
          <cell r="R540">
            <v>0</v>
          </cell>
          <cell r="U540">
            <v>0</v>
          </cell>
          <cell r="Y540" t="str">
            <v>All Submitted Projects</v>
          </cell>
          <cell r="Z540">
            <v>2559300</v>
          </cell>
        </row>
        <row r="541">
          <cell r="Q541" t="str">
            <v>Discontinued CMIP Commitments</v>
          </cell>
          <cell r="Y541" t="str">
            <v>All Approved Projects</v>
          </cell>
        </row>
        <row r="542">
          <cell r="Q542" t="str">
            <v>All Submitted Projects</v>
          </cell>
          <cell r="R542">
            <v>11289234.770000001</v>
          </cell>
          <cell r="U542">
            <v>11289234.770000001</v>
          </cell>
          <cell r="X542" t="str">
            <v>All Approved Projects</v>
          </cell>
        </row>
        <row r="543">
          <cell r="Q543" t="str">
            <v>Possible Over Commitment</v>
          </cell>
          <cell r="R543">
            <v>6922280.3511846671</v>
          </cell>
          <cell r="U543">
            <v>6922280.3511846671</v>
          </cell>
          <cell r="X543" t="str">
            <v>Actual Over Commitment</v>
          </cell>
        </row>
        <row r="545">
          <cell r="N545" t="str">
            <v>Quarterly Total for Submitted Projects</v>
          </cell>
          <cell r="O545">
            <v>501954.42</v>
          </cell>
          <cell r="R545">
            <v>750000</v>
          </cell>
          <cell r="U545">
            <v>144601.29999999999</v>
          </cell>
          <cell r="X545">
            <v>9892679.0500000007</v>
          </cell>
        </row>
        <row r="546">
          <cell r="N546" t="str">
            <v>Accumulative Quarterly Total</v>
          </cell>
          <cell r="O546">
            <v>501954.42</v>
          </cell>
          <cell r="R546">
            <v>1251954.42</v>
          </cell>
          <cell r="U546">
            <v>1396555.72</v>
          </cell>
          <cell r="X546">
            <v>11289234.770000001</v>
          </cell>
        </row>
        <row r="548">
          <cell r="N548" t="str">
            <v>Submitted Projects Monthly Total</v>
          </cell>
          <cell r="O548">
            <v>0</v>
          </cell>
          <cell r="P548">
            <v>501954.42</v>
          </cell>
          <cell r="Q548">
            <v>0</v>
          </cell>
          <cell r="R548">
            <v>250000</v>
          </cell>
          <cell r="S548">
            <v>250000</v>
          </cell>
          <cell r="T548">
            <v>250000</v>
          </cell>
          <cell r="U548">
            <v>144601.29999999999</v>
          </cell>
          <cell r="V548">
            <v>0</v>
          </cell>
          <cell r="W548">
            <v>0</v>
          </cell>
          <cell r="X548">
            <v>0</v>
          </cell>
          <cell r="Y548">
            <v>0</v>
          </cell>
          <cell r="Z548">
            <v>9892679.0500000007</v>
          </cell>
        </row>
        <row r="549">
          <cell r="N549" t="str">
            <v>Accumulative Monthly Total</v>
          </cell>
          <cell r="O549">
            <v>0</v>
          </cell>
          <cell r="P549">
            <v>501954.42</v>
          </cell>
          <cell r="Q549">
            <v>501954.42</v>
          </cell>
          <cell r="R549">
            <v>751954.41999999993</v>
          </cell>
          <cell r="S549">
            <v>1001954.4199999999</v>
          </cell>
          <cell r="T549">
            <v>1251954.42</v>
          </cell>
          <cell r="U549">
            <v>1396555.72</v>
          </cell>
          <cell r="V549">
            <v>1396555.72</v>
          </cell>
          <cell r="W549">
            <v>1396555.72</v>
          </cell>
          <cell r="X549">
            <v>1396555.72</v>
          </cell>
          <cell r="Y549">
            <v>1396555.72</v>
          </cell>
          <cell r="Z549">
            <v>11289234.770000001</v>
          </cell>
        </row>
        <row r="551">
          <cell r="N551" t="str">
            <v>Certified / Estimated Expenditure on Registered Projects Monthly Total</v>
          </cell>
          <cell r="O551">
            <v>0</v>
          </cell>
          <cell r="P551">
            <v>501954.42</v>
          </cell>
          <cell r="Q551">
            <v>0</v>
          </cell>
          <cell r="R551">
            <v>250000</v>
          </cell>
          <cell r="S551">
            <v>250000</v>
          </cell>
          <cell r="T551">
            <v>250000</v>
          </cell>
          <cell r="U551">
            <v>144601.29999999999</v>
          </cell>
          <cell r="V551">
            <v>0</v>
          </cell>
          <cell r="W551">
            <v>0</v>
          </cell>
          <cell r="X551">
            <v>0</v>
          </cell>
          <cell r="Y551">
            <v>0</v>
          </cell>
          <cell r="Z551">
            <v>9892679.0500000007</v>
          </cell>
        </row>
        <row r="552">
          <cell r="N552" t="str">
            <v>Accumulative Total</v>
          </cell>
          <cell r="O552">
            <v>0</v>
          </cell>
          <cell r="P552">
            <v>501954.42</v>
          </cell>
          <cell r="Q552">
            <v>501954.42</v>
          </cell>
          <cell r="R552">
            <v>751954.41999999993</v>
          </cell>
          <cell r="S552">
            <v>1001954.4199999999</v>
          </cell>
          <cell r="T552">
            <v>1251954.42</v>
          </cell>
          <cell r="U552">
            <v>1396555.72</v>
          </cell>
          <cell r="V552">
            <v>1396555.72</v>
          </cell>
          <cell r="W552">
            <v>1396555.72</v>
          </cell>
          <cell r="X552">
            <v>1396555.72</v>
          </cell>
          <cell r="Y552">
            <v>1396555.72</v>
          </cell>
          <cell r="Z552">
            <v>11289234.770000001</v>
          </cell>
        </row>
        <row r="554">
          <cell r="N554" t="str">
            <v>2006/07 Baseline Estimate</v>
          </cell>
          <cell r="O554">
            <v>400124.35</v>
          </cell>
          <cell r="P554">
            <v>400000</v>
          </cell>
          <cell r="Q554">
            <v>713216</v>
          </cell>
          <cell r="R554">
            <v>40000</v>
          </cell>
          <cell r="S554">
            <v>500000</v>
          </cell>
          <cell r="T554">
            <v>500000</v>
          </cell>
          <cell r="U554">
            <v>500000</v>
          </cell>
          <cell r="V554">
            <v>500000</v>
          </cell>
          <cell r="W554">
            <v>300000</v>
          </cell>
          <cell r="X554">
            <v>411784</v>
          </cell>
          <cell r="Y554">
            <v>0</v>
          </cell>
          <cell r="Z554">
            <v>0</v>
          </cell>
        </row>
        <row r="555">
          <cell r="N555" t="str">
            <v>Accumulative Total</v>
          </cell>
          <cell r="O555">
            <v>400124.35</v>
          </cell>
          <cell r="P555">
            <v>800124.35</v>
          </cell>
          <cell r="Q555">
            <v>1513340.35</v>
          </cell>
          <cell r="R555">
            <v>1553340.35</v>
          </cell>
          <cell r="S555">
            <v>2053340.35</v>
          </cell>
          <cell r="T555">
            <v>2553340.35</v>
          </cell>
          <cell r="U555">
            <v>3053340.35</v>
          </cell>
          <cell r="V555">
            <v>3553340.35</v>
          </cell>
          <cell r="W555">
            <v>3853340.35</v>
          </cell>
          <cell r="X555">
            <v>4265124.3499999996</v>
          </cell>
          <cell r="Y555">
            <v>4265124.3499999996</v>
          </cell>
          <cell r="Z555">
            <v>4265124.3499999996</v>
          </cell>
        </row>
        <row r="556">
          <cell r="N556" t="str">
            <v xml:space="preserve"> </v>
          </cell>
        </row>
        <row r="557">
          <cell r="C557" t="str">
            <v>MIG Projects</v>
          </cell>
        </row>
        <row r="558">
          <cell r="C558" t="str">
            <v>Pending</v>
          </cell>
          <cell r="D558">
            <v>121852</v>
          </cell>
          <cell r="H558" t="str">
            <v>Witzenberg</v>
          </cell>
          <cell r="I558" t="str">
            <v>B</v>
          </cell>
          <cell r="J558" t="str">
            <v>Witzenberg</v>
          </cell>
          <cell r="K558" t="str">
            <v>New Street Lighting</v>
          </cell>
          <cell r="L558">
            <v>2559300</v>
          </cell>
          <cell r="M558">
            <v>0</v>
          </cell>
          <cell r="N558">
            <v>0</v>
          </cell>
          <cell r="AA558">
            <v>2559300</v>
          </cell>
          <cell r="AD558" t="str">
            <v>Witzenberg: New Street Lighting</v>
          </cell>
          <cell r="AE558">
            <v>2559300</v>
          </cell>
          <cell r="AF558">
            <v>0</v>
          </cell>
          <cell r="AG558">
            <v>0</v>
          </cell>
          <cell r="AH558">
            <v>0</v>
          </cell>
        </row>
        <row r="559">
          <cell r="C559" t="str">
            <v>REG</v>
          </cell>
          <cell r="D559">
            <v>114829</v>
          </cell>
          <cell r="H559" t="str">
            <v>Witzenberg</v>
          </cell>
          <cell r="I559" t="str">
            <v>B</v>
          </cell>
          <cell r="J559" t="str">
            <v>PA Hamlet</v>
          </cell>
          <cell r="K559" t="str">
            <v>Connecting Borehole to Reservoir</v>
          </cell>
          <cell r="L559">
            <v>50000</v>
          </cell>
          <cell r="M559">
            <v>0</v>
          </cell>
          <cell r="N559">
            <v>50000</v>
          </cell>
          <cell r="Z559">
            <v>50000</v>
          </cell>
          <cell r="AD559" t="str">
            <v>Prince Alfred's Hamlet: Connecting Borehole to Reservoir</v>
          </cell>
          <cell r="AE559">
            <v>50000</v>
          </cell>
          <cell r="AF559">
            <v>0</v>
          </cell>
          <cell r="AG559">
            <v>50000</v>
          </cell>
          <cell r="AH559">
            <v>0</v>
          </cell>
        </row>
        <row r="560">
          <cell r="C560" t="str">
            <v>REG</v>
          </cell>
          <cell r="D560">
            <v>122010</v>
          </cell>
          <cell r="H560" t="str">
            <v>Witzenberg</v>
          </cell>
          <cell r="I560" t="str">
            <v>B</v>
          </cell>
          <cell r="J560" t="str">
            <v>Witzenberg</v>
          </cell>
          <cell r="K560" t="str">
            <v>Rehabilitate Roads &amp; Streets</v>
          </cell>
          <cell r="L560">
            <v>6000060</v>
          </cell>
          <cell r="M560">
            <v>0</v>
          </cell>
          <cell r="N560">
            <v>6000060</v>
          </cell>
          <cell r="Z560">
            <v>6000060</v>
          </cell>
          <cell r="AD560" t="str">
            <v>Witzenberg: Rehabilitate Roads &amp; Streets</v>
          </cell>
          <cell r="AE560">
            <v>6000060</v>
          </cell>
          <cell r="AF560">
            <v>0</v>
          </cell>
          <cell r="AG560">
            <v>6000060</v>
          </cell>
          <cell r="AH560">
            <v>0</v>
          </cell>
        </row>
        <row r="561">
          <cell r="C561" t="str">
            <v>PRE-IMP</v>
          </cell>
          <cell r="D561">
            <v>121997</v>
          </cell>
          <cell r="H561" t="str">
            <v>Witzenberg</v>
          </cell>
          <cell r="I561" t="str">
            <v>B</v>
          </cell>
          <cell r="J561" t="str">
            <v>Ceres</v>
          </cell>
          <cell r="K561" t="str">
            <v>Rehabilitate Stormwater Network</v>
          </cell>
          <cell r="L561">
            <v>4000005</v>
          </cell>
          <cell r="M561">
            <v>165256.95000000001</v>
          </cell>
          <cell r="N561">
            <v>3834748.05</v>
          </cell>
          <cell r="Z561">
            <v>3834748.05</v>
          </cell>
          <cell r="AD561" t="str">
            <v>Ceres: Rehabilitate Stormwater Network</v>
          </cell>
          <cell r="AE561">
            <v>4000005</v>
          </cell>
          <cell r="AF561">
            <v>165256.95000000001</v>
          </cell>
          <cell r="AG561">
            <v>3834748.05</v>
          </cell>
          <cell r="AH561">
            <v>0</v>
          </cell>
        </row>
        <row r="562">
          <cell r="C562" t="str">
            <v>PRE-IMP</v>
          </cell>
          <cell r="D562">
            <v>114686</v>
          </cell>
          <cell r="H562" t="str">
            <v>Witzenberg</v>
          </cell>
          <cell r="I562" t="str">
            <v>B</v>
          </cell>
          <cell r="J562" t="str">
            <v>PA Hamlet</v>
          </cell>
          <cell r="K562" t="str">
            <v>Upgrade Borehole at Sportsfield</v>
          </cell>
          <cell r="L562">
            <v>132551</v>
          </cell>
          <cell r="M562">
            <v>124680</v>
          </cell>
          <cell r="N562">
            <v>7871</v>
          </cell>
          <cell r="Z562">
            <v>7871</v>
          </cell>
          <cell r="AD562" t="str">
            <v>Prince Alfred's Hamlet: Upgrade Borehole at Sportsfield</v>
          </cell>
          <cell r="AE562">
            <v>132551</v>
          </cell>
          <cell r="AF562">
            <v>124680</v>
          </cell>
          <cell r="AG562">
            <v>7871</v>
          </cell>
          <cell r="AH562">
            <v>0</v>
          </cell>
        </row>
        <row r="563">
          <cell r="C563" t="str">
            <v>IMPL</v>
          </cell>
          <cell r="D563" t="str">
            <v>0124/BS/0506</v>
          </cell>
          <cell r="F563" t="str">
            <v>EPWP</v>
          </cell>
          <cell r="G563" t="str">
            <v>ROD</v>
          </cell>
          <cell r="H563" t="str">
            <v>Witzenberg</v>
          </cell>
          <cell r="I563" t="str">
            <v>B</v>
          </cell>
          <cell r="J563" t="str">
            <v>PA Hamlet</v>
          </cell>
          <cell r="K563" t="str">
            <v>New Bulk Outfall Sewer</v>
          </cell>
          <cell r="L563">
            <v>4917000</v>
          </cell>
          <cell r="M563">
            <v>3520444.28</v>
          </cell>
          <cell r="N563">
            <v>1396555.72</v>
          </cell>
          <cell r="P563">
            <v>501954.42</v>
          </cell>
          <cell r="R563">
            <v>250000</v>
          </cell>
          <cell r="S563">
            <v>250000</v>
          </cell>
          <cell r="T563">
            <v>250000</v>
          </cell>
          <cell r="U563">
            <v>144601.29999999999</v>
          </cell>
          <cell r="AD563" t="str">
            <v>Prince Alfred's Hamlet: New Bulk Outfall Sewer</v>
          </cell>
          <cell r="AE563">
            <v>4917000</v>
          </cell>
          <cell r="AF563">
            <v>3520444.28</v>
          </cell>
          <cell r="AG563">
            <v>1396555.72</v>
          </cell>
          <cell r="AH563">
            <v>1251954.42</v>
          </cell>
          <cell r="AJ563">
            <v>38512</v>
          </cell>
          <cell r="AL563">
            <v>38451</v>
          </cell>
          <cell r="AN563">
            <v>38512</v>
          </cell>
          <cell r="AP563">
            <v>38695</v>
          </cell>
          <cell r="AR563" t="str">
            <v>PRE-IMP</v>
          </cell>
          <cell r="AS563" t="str">
            <v>EIA approved, busy with planning</v>
          </cell>
        </row>
        <row r="564">
          <cell r="K564" t="str">
            <v>Total MIG Projects</v>
          </cell>
          <cell r="L564">
            <v>17658916</v>
          </cell>
          <cell r="M564">
            <v>3810381.23</v>
          </cell>
          <cell r="N564">
            <v>11289234.770000001</v>
          </cell>
          <cell r="O564">
            <v>0</v>
          </cell>
          <cell r="P564">
            <v>501954.42</v>
          </cell>
          <cell r="Q564">
            <v>0</v>
          </cell>
          <cell r="R564">
            <v>250000</v>
          </cell>
          <cell r="S564">
            <v>250000</v>
          </cell>
          <cell r="T564">
            <v>250000</v>
          </cell>
          <cell r="U564">
            <v>144601.29999999999</v>
          </cell>
          <cell r="V564">
            <v>0</v>
          </cell>
          <cell r="W564">
            <v>0</v>
          </cell>
          <cell r="X564">
            <v>0</v>
          </cell>
          <cell r="Y564">
            <v>0</v>
          </cell>
          <cell r="Z564">
            <v>9892679.0500000007</v>
          </cell>
          <cell r="AA564">
            <v>2559300</v>
          </cell>
          <cell r="AD564" t="str">
            <v>Total MIG Projects</v>
          </cell>
          <cell r="AE564">
            <v>4917000</v>
          </cell>
          <cell r="AF564">
            <v>3520444.28</v>
          </cell>
          <cell r="AG564">
            <v>1396555.72</v>
          </cell>
          <cell r="AH564">
            <v>1251954.42</v>
          </cell>
        </row>
        <row r="565">
          <cell r="N565" t="str">
            <v>Accumulative Total MIG Projects</v>
          </cell>
          <cell r="O565">
            <v>0</v>
          </cell>
          <cell r="P565">
            <v>501954.42</v>
          </cell>
          <cell r="Q565">
            <v>501954.42</v>
          </cell>
          <cell r="R565">
            <v>751954.41999999993</v>
          </cell>
          <cell r="S565">
            <v>1001954.4199999999</v>
          </cell>
          <cell r="T565">
            <v>1251954.42</v>
          </cell>
          <cell r="U565">
            <v>1396555.72</v>
          </cell>
          <cell r="V565">
            <v>1396555.72</v>
          </cell>
          <cell r="W565">
            <v>1396555.72</v>
          </cell>
          <cell r="X565">
            <v>1396555.72</v>
          </cell>
          <cell r="Y565">
            <v>1396555.72</v>
          </cell>
          <cell r="Z565">
            <v>11289234.770000001</v>
          </cell>
        </row>
        <row r="567">
          <cell r="C567" t="str">
            <v>PMU Projects</v>
          </cell>
        </row>
        <row r="568">
          <cell r="L568">
            <v>0</v>
          </cell>
          <cell r="M568">
            <v>0</v>
          </cell>
          <cell r="N568">
            <v>0</v>
          </cell>
          <cell r="AE568">
            <v>0</v>
          </cell>
          <cell r="AF568">
            <v>0</v>
          </cell>
          <cell r="AG568">
            <v>0</v>
          </cell>
          <cell r="AH568">
            <v>0</v>
          </cell>
        </row>
        <row r="569">
          <cell r="K569" t="str">
            <v>Total PMU Projects</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D569" t="str">
            <v>Total PMU Projects</v>
          </cell>
          <cell r="AE569">
            <v>0</v>
          </cell>
          <cell r="AF569">
            <v>0</v>
          </cell>
          <cell r="AG569">
            <v>0</v>
          </cell>
          <cell r="AH569">
            <v>0</v>
          </cell>
        </row>
        <row r="570">
          <cell r="N570" t="str">
            <v>Accumulative Total PMU Projects</v>
          </cell>
          <cell r="O570">
            <v>0</v>
          </cell>
          <cell r="P570">
            <v>0</v>
          </cell>
          <cell r="Q570">
            <v>0</v>
          </cell>
          <cell r="R570">
            <v>0</v>
          </cell>
          <cell r="S570">
            <v>0</v>
          </cell>
          <cell r="T570">
            <v>0</v>
          </cell>
          <cell r="U570">
            <v>0</v>
          </cell>
          <cell r="V570">
            <v>0</v>
          </cell>
          <cell r="W570">
            <v>0</v>
          </cell>
          <cell r="X570">
            <v>0</v>
          </cell>
          <cell r="Y570">
            <v>0</v>
          </cell>
          <cell r="Z570">
            <v>0</v>
          </cell>
        </row>
        <row r="571">
          <cell r="Z571" t="str">
            <v>Total 2007/08</v>
          </cell>
          <cell r="AA571">
            <v>2559300</v>
          </cell>
        </row>
        <row r="573">
          <cell r="D573" t="str">
            <v>Drakenstein Municipality  (WC023)</v>
          </cell>
        </row>
        <row r="576">
          <cell r="D576" t="str">
            <v>Summary</v>
          </cell>
          <cell r="Q576" t="str">
            <v>Roll-over from 2006/07 Allocation</v>
          </cell>
          <cell r="R576">
            <v>0</v>
          </cell>
          <cell r="AD576" t="str">
            <v>Roll-over from 2006/07 Allocation</v>
          </cell>
          <cell r="AE576">
            <v>0</v>
          </cell>
        </row>
        <row r="577">
          <cell r="Q577" t="str">
            <v>2006/07 Additional MIG Flood Damage Funding</v>
          </cell>
          <cell r="R577">
            <v>0</v>
          </cell>
          <cell r="AD577" t="str">
            <v>2006/07 Additional MIG Flood Damage Funding</v>
          </cell>
          <cell r="AE577">
            <v>0</v>
          </cell>
        </row>
        <row r="578">
          <cell r="Q578" t="str">
            <v>2007/08 MIG Allocation</v>
          </cell>
          <cell r="R578">
            <v>11037080.476887293</v>
          </cell>
          <cell r="U578" t="str">
            <v xml:space="preserve"> </v>
          </cell>
          <cell r="AD578" t="str">
            <v>2007/08 MIG Allocation</v>
          </cell>
          <cell r="AE578">
            <v>11037080.476887293</v>
          </cell>
        </row>
        <row r="579">
          <cell r="Q579" t="str">
            <v>Reallocation of 2006/07 MIG Allocation</v>
          </cell>
          <cell r="U579">
            <v>0</v>
          </cell>
          <cell r="AD579" t="str">
            <v>Reallocation of 2006/07 MIG Allocation</v>
          </cell>
          <cell r="AE579">
            <v>0</v>
          </cell>
        </row>
        <row r="580">
          <cell r="D580" t="str">
            <v xml:space="preserve"> </v>
          </cell>
          <cell r="Q580" t="str">
            <v>Total MIG Funds available for 2007/08</v>
          </cell>
          <cell r="R580">
            <v>11037080.476887293</v>
          </cell>
          <cell r="U580" t="str">
            <v>All Registered Projects</v>
          </cell>
          <cell r="X580" t="str">
            <v xml:space="preserve"> </v>
          </cell>
          <cell r="AD580" t="str">
            <v>Total MIG Funds available for 2007/08</v>
          </cell>
          <cell r="AE580">
            <v>11037080.476887293</v>
          </cell>
        </row>
        <row r="581">
          <cell r="D581" t="str">
            <v>Note: Submitted projects include :</v>
          </cell>
          <cell r="Q581" t="str">
            <v>CMIP Projects with expenditure up to 31 March 2006</v>
          </cell>
          <cell r="R581">
            <v>10393382.67</v>
          </cell>
          <cell r="U581">
            <v>10393382.67</v>
          </cell>
          <cell r="Y581" t="str">
            <v>Balance of MIG after March 2008</v>
          </cell>
        </row>
        <row r="582">
          <cell r="D582" t="str">
            <v xml:space="preserve"> - Projects submitted for MIG registration</v>
          </cell>
          <cell r="Q582" t="str">
            <v>MIG Projects Submitted</v>
          </cell>
          <cell r="R582">
            <v>26394986.41</v>
          </cell>
          <cell r="U582">
            <v>26394986.41</v>
          </cell>
          <cell r="Y582" t="str">
            <v>All Submitted Projects</v>
          </cell>
          <cell r="Z582">
            <v>0</v>
          </cell>
        </row>
        <row r="583">
          <cell r="D583" t="str">
            <v xml:space="preserve"> - MIG Registered Projects</v>
          </cell>
          <cell r="Q583" t="str">
            <v>SMIF Projects Submitted</v>
          </cell>
          <cell r="R583">
            <v>20.98</v>
          </cell>
          <cell r="U583">
            <v>20.98</v>
          </cell>
          <cell r="Y583" t="str">
            <v>All Approved Projects</v>
          </cell>
        </row>
        <row r="584">
          <cell r="Q584" t="str">
            <v>PMU  Commitments</v>
          </cell>
          <cell r="R584">
            <v>551854.02384436491</v>
          </cell>
          <cell r="U584">
            <v>551854.02384436491</v>
          </cell>
        </row>
        <row r="585">
          <cell r="Q585" t="str">
            <v>Discontinued CMIP Commitments</v>
          </cell>
        </row>
        <row r="586">
          <cell r="Q586" t="str">
            <v>All Submitted Projects</v>
          </cell>
          <cell r="R586">
            <v>37340244.083844356</v>
          </cell>
          <cell r="U586">
            <v>37340244.083844356</v>
          </cell>
          <cell r="X586" t="str">
            <v>All Approved Projects</v>
          </cell>
        </row>
        <row r="587">
          <cell r="Q587" t="str">
            <v>Possible Over Commitment</v>
          </cell>
          <cell r="R587">
            <v>26303163.606957063</v>
          </cell>
          <cell r="U587">
            <v>26303163.606957063</v>
          </cell>
          <cell r="X587" t="str">
            <v>Actual Over Commitment</v>
          </cell>
        </row>
        <row r="589">
          <cell r="N589" t="str">
            <v>Quarterly Total for Submitted Projects</v>
          </cell>
          <cell r="O589">
            <v>1800000.48</v>
          </cell>
          <cell r="R589">
            <v>696609.79</v>
          </cell>
          <cell r="U589">
            <v>0</v>
          </cell>
          <cell r="X589">
            <v>34843633.81384436</v>
          </cell>
        </row>
        <row r="590">
          <cell r="N590" t="str">
            <v>Accumulative Quarterly Total</v>
          </cell>
          <cell r="O590">
            <v>1800000.48</v>
          </cell>
          <cell r="R590">
            <v>2496610.27</v>
          </cell>
          <cell r="U590">
            <v>2496610.27</v>
          </cell>
          <cell r="X590">
            <v>37340244.083844364</v>
          </cell>
        </row>
        <row r="592">
          <cell r="N592" t="str">
            <v>Submitted Projects Monthly Total</v>
          </cell>
          <cell r="O592">
            <v>923495.49</v>
          </cell>
          <cell r="P592">
            <v>876504.99</v>
          </cell>
          <cell r="Q592">
            <v>0</v>
          </cell>
          <cell r="R592">
            <v>696609.79</v>
          </cell>
          <cell r="S592">
            <v>0</v>
          </cell>
          <cell r="T592">
            <v>0</v>
          </cell>
          <cell r="U592">
            <v>0</v>
          </cell>
          <cell r="V592">
            <v>0</v>
          </cell>
          <cell r="W592">
            <v>0</v>
          </cell>
          <cell r="X592">
            <v>0</v>
          </cell>
          <cell r="Y592">
            <v>0</v>
          </cell>
          <cell r="Z592">
            <v>34843633.81384436</v>
          </cell>
        </row>
        <row r="593">
          <cell r="N593" t="str">
            <v>Accumulative Monthly Total</v>
          </cell>
          <cell r="O593">
            <v>923495.49</v>
          </cell>
          <cell r="P593">
            <v>1800000.48</v>
          </cell>
          <cell r="Q593">
            <v>1800000.48</v>
          </cell>
          <cell r="R593">
            <v>2496610.27</v>
          </cell>
          <cell r="S593">
            <v>2496610.27</v>
          </cell>
          <cell r="T593">
            <v>2496610.27</v>
          </cell>
          <cell r="U593">
            <v>2496610.27</v>
          </cell>
          <cell r="V593">
            <v>2496610.27</v>
          </cell>
          <cell r="W593">
            <v>2496610.27</v>
          </cell>
          <cell r="X593">
            <v>2496610.27</v>
          </cell>
          <cell r="Y593">
            <v>2496610.27</v>
          </cell>
          <cell r="Z593">
            <v>37340244.083844364</v>
          </cell>
        </row>
        <row r="595">
          <cell r="N595" t="str">
            <v>Certified / Estimated Expenditure on Registered Projects Monthly Total</v>
          </cell>
          <cell r="O595">
            <v>923495.49</v>
          </cell>
          <cell r="P595">
            <v>876504.99</v>
          </cell>
          <cell r="Q595">
            <v>0</v>
          </cell>
          <cell r="R595">
            <v>696609.79</v>
          </cell>
          <cell r="S595">
            <v>0</v>
          </cell>
          <cell r="T595">
            <v>0</v>
          </cell>
          <cell r="U595">
            <v>0</v>
          </cell>
          <cell r="V595">
            <v>0</v>
          </cell>
          <cell r="W595">
            <v>0</v>
          </cell>
          <cell r="X595">
            <v>0</v>
          </cell>
          <cell r="Y595">
            <v>0</v>
          </cell>
          <cell r="Z595">
            <v>34843633.81384436</v>
          </cell>
        </row>
        <row r="596">
          <cell r="N596" t="str">
            <v>Accumulative Total</v>
          </cell>
          <cell r="O596">
            <v>923495.49</v>
          </cell>
          <cell r="P596">
            <v>1800000.48</v>
          </cell>
          <cell r="Q596">
            <v>1800000.48</v>
          </cell>
          <cell r="R596">
            <v>2496610.27</v>
          </cell>
          <cell r="S596">
            <v>2496610.27</v>
          </cell>
          <cell r="T596">
            <v>2496610.27</v>
          </cell>
          <cell r="U596">
            <v>2496610.27</v>
          </cell>
          <cell r="V596">
            <v>2496610.27</v>
          </cell>
          <cell r="W596">
            <v>2496610.27</v>
          </cell>
          <cell r="X596">
            <v>2496610.27</v>
          </cell>
          <cell r="Y596">
            <v>2496610.27</v>
          </cell>
          <cell r="Z596">
            <v>37340244.083844364</v>
          </cell>
        </row>
        <row r="598">
          <cell r="N598" t="str">
            <v>2006/07 Baseline Estimate</v>
          </cell>
          <cell r="O598">
            <v>1000000.48</v>
          </cell>
          <cell r="P598">
            <v>800000</v>
          </cell>
          <cell r="Q598">
            <v>1000000</v>
          </cell>
          <cell r="R598">
            <v>1000000</v>
          </cell>
          <cell r="S598">
            <v>200000</v>
          </cell>
          <cell r="T598">
            <v>1500000</v>
          </cell>
          <cell r="U598">
            <v>200000</v>
          </cell>
          <cell r="V598">
            <v>200000</v>
          </cell>
          <cell r="W598">
            <v>300000</v>
          </cell>
          <cell r="X598">
            <v>1300000</v>
          </cell>
          <cell r="Y598">
            <v>2000000</v>
          </cell>
          <cell r="Z598">
            <v>1537080</v>
          </cell>
        </row>
        <row r="599">
          <cell r="N599" t="str">
            <v>Accumulative Total</v>
          </cell>
          <cell r="O599">
            <v>1000000.48</v>
          </cell>
          <cell r="P599">
            <v>1800000.48</v>
          </cell>
          <cell r="Q599">
            <v>2800000.48</v>
          </cell>
          <cell r="R599">
            <v>3800000.48</v>
          </cell>
          <cell r="S599">
            <v>4000000.48</v>
          </cell>
          <cell r="T599">
            <v>5500000.4800000004</v>
          </cell>
          <cell r="U599">
            <v>5700000.4800000004</v>
          </cell>
          <cell r="V599">
            <v>5900000.4800000004</v>
          </cell>
          <cell r="W599">
            <v>6200000.4800000004</v>
          </cell>
          <cell r="X599">
            <v>7500000.4800000004</v>
          </cell>
          <cell r="Y599">
            <v>9500000.4800000004</v>
          </cell>
          <cell r="Z599">
            <v>11037080.48</v>
          </cell>
        </row>
        <row r="601">
          <cell r="C601" t="str">
            <v>CMIP Projects with expenditure up to 31 March 2006</v>
          </cell>
        </row>
        <row r="602">
          <cell r="C602" t="str">
            <v>IMPL</v>
          </cell>
          <cell r="D602">
            <v>35129</v>
          </cell>
          <cell r="E602">
            <v>842543002200</v>
          </cell>
          <cell r="G602" t="str">
            <v>EIA</v>
          </cell>
          <cell r="H602" t="str">
            <v>Paarl</v>
          </cell>
          <cell r="I602" t="str">
            <v>B</v>
          </cell>
          <cell r="J602" t="str">
            <v>Paarl</v>
          </cell>
          <cell r="K602" t="str">
            <v>Water Paarl Mountain</v>
          </cell>
          <cell r="L602">
            <v>8603000</v>
          </cell>
          <cell r="M602">
            <v>421598.7</v>
          </cell>
          <cell r="N602">
            <v>8181401.2999999998</v>
          </cell>
          <cell r="Z602">
            <v>8181401.2999999998</v>
          </cell>
          <cell r="AB602" t="str">
            <v>Previously 5049.1</v>
          </cell>
          <cell r="AD602" t="str">
            <v>Paarl: New Water Treatment Works</v>
          </cell>
          <cell r="AE602">
            <v>8603000</v>
          </cell>
          <cell r="AF602">
            <v>421598.7</v>
          </cell>
          <cell r="AG602">
            <v>8181401.2999999998</v>
          </cell>
          <cell r="AH602">
            <v>0</v>
          </cell>
          <cell r="AJ602">
            <v>38024</v>
          </cell>
          <cell r="AK602">
            <v>37826</v>
          </cell>
          <cell r="AL602">
            <v>37986</v>
          </cell>
          <cell r="AN602" t="str">
            <v>14/02/2004</v>
          </cell>
          <cell r="AO602" t="str">
            <v/>
          </cell>
          <cell r="AP602">
            <v>39263</v>
          </cell>
          <cell r="AQ602" t="str">
            <v/>
          </cell>
          <cell r="AR602" t="str">
            <v>PRE-IMP</v>
          </cell>
          <cell r="AS602" t="str">
            <v>Objections to EIA is seriously delaying the project</v>
          </cell>
        </row>
        <row r="603">
          <cell r="C603" t="str">
            <v>IMPL</v>
          </cell>
          <cell r="D603">
            <v>32167</v>
          </cell>
          <cell r="E603">
            <v>842043007100</v>
          </cell>
          <cell r="G603" t="str">
            <v>EIA</v>
          </cell>
          <cell r="H603" t="str">
            <v>Wellington</v>
          </cell>
          <cell r="I603" t="str">
            <v>B</v>
          </cell>
          <cell r="J603" t="str">
            <v>Diemersfontein</v>
          </cell>
          <cell r="K603" t="str">
            <v>Water New Reservoir</v>
          </cell>
          <cell r="L603">
            <v>2808000</v>
          </cell>
          <cell r="M603">
            <v>596018.63</v>
          </cell>
          <cell r="N603">
            <v>2211981.37</v>
          </cell>
          <cell r="O603">
            <v>383912.33</v>
          </cell>
          <cell r="P603">
            <v>858769.03</v>
          </cell>
          <cell r="R603">
            <v>452981.27</v>
          </cell>
          <cell r="Z603">
            <v>516318.74</v>
          </cell>
          <cell r="AB603" t="str">
            <v>Previously 5066.2</v>
          </cell>
          <cell r="AD603" t="str">
            <v>Wellington: Diemersfontein: New Reservoir &amp; Main</v>
          </cell>
          <cell r="AE603">
            <v>2808000</v>
          </cell>
          <cell r="AF603">
            <v>596018.63</v>
          </cell>
          <cell r="AG603">
            <v>2211981.37</v>
          </cell>
          <cell r="AH603">
            <v>1695662.6300000001</v>
          </cell>
          <cell r="AJ603">
            <v>38200</v>
          </cell>
          <cell r="AL603">
            <v>38169</v>
          </cell>
          <cell r="AN603" t="str">
            <v>01/08/2004</v>
          </cell>
          <cell r="AO603" t="str">
            <v/>
          </cell>
          <cell r="AP603">
            <v>39202</v>
          </cell>
          <cell r="AQ603" t="str">
            <v/>
          </cell>
          <cell r="AR603" t="str">
            <v>PRE-IMP</v>
          </cell>
          <cell r="AS603" t="str">
            <v>Land acquisition &amp; EIA problems</v>
          </cell>
        </row>
        <row r="604">
          <cell r="K604" t="str">
            <v>Total CMIP Projects with expenditure up to 31 March 2006</v>
          </cell>
          <cell r="L604">
            <v>11411000</v>
          </cell>
          <cell r="M604">
            <v>1017617.3300000001</v>
          </cell>
          <cell r="N604">
            <v>10393382.67</v>
          </cell>
          <cell r="O604">
            <v>383912.33</v>
          </cell>
          <cell r="P604">
            <v>858769.03</v>
          </cell>
          <cell r="Q604">
            <v>0</v>
          </cell>
          <cell r="R604">
            <v>452981.27</v>
          </cell>
          <cell r="S604">
            <v>0</v>
          </cell>
          <cell r="T604">
            <v>0</v>
          </cell>
          <cell r="U604">
            <v>0</v>
          </cell>
          <cell r="V604">
            <v>0</v>
          </cell>
          <cell r="W604">
            <v>0</v>
          </cell>
          <cell r="X604">
            <v>0</v>
          </cell>
          <cell r="Y604">
            <v>0</v>
          </cell>
          <cell r="Z604">
            <v>8697720.0399999991</v>
          </cell>
          <cell r="AA604">
            <v>0</v>
          </cell>
          <cell r="AD604" t="str">
            <v>Total CMIP Projects with expenditure up to 31 March 2006</v>
          </cell>
          <cell r="AE604">
            <v>11411000</v>
          </cell>
          <cell r="AF604">
            <v>1017617.3300000001</v>
          </cell>
          <cell r="AG604">
            <v>10393382.67</v>
          </cell>
          <cell r="AH604">
            <v>1695662.6300000001</v>
          </cell>
        </row>
        <row r="605">
          <cell r="N605" t="str">
            <v>Accumulative Total CMIP Projects with expenditure up to 31 March 2006</v>
          </cell>
          <cell r="O605">
            <v>383912.33</v>
          </cell>
          <cell r="P605">
            <v>1242681.3600000001</v>
          </cell>
          <cell r="Q605">
            <v>1242681.3600000001</v>
          </cell>
          <cell r="R605">
            <v>1695662.6300000001</v>
          </cell>
          <cell r="S605">
            <v>1695662.6300000001</v>
          </cell>
          <cell r="T605">
            <v>1695662.6300000001</v>
          </cell>
          <cell r="U605">
            <v>1695662.6300000001</v>
          </cell>
          <cell r="V605">
            <v>1695662.6300000001</v>
          </cell>
          <cell r="W605">
            <v>1695662.6300000001</v>
          </cell>
          <cell r="X605">
            <v>1695662.6300000001</v>
          </cell>
          <cell r="Y605">
            <v>1695662.6300000001</v>
          </cell>
          <cell r="Z605">
            <v>10393382.67</v>
          </cell>
        </row>
        <row r="607">
          <cell r="C607" t="str">
            <v>MIG Projects</v>
          </cell>
        </row>
        <row r="608">
          <cell r="C608" t="str">
            <v>IMPL</v>
          </cell>
          <cell r="D608" t="str">
            <v>0182/BCL/0506</v>
          </cell>
          <cell r="H608" t="str">
            <v>Drakenstein</v>
          </cell>
          <cell r="I608" t="str">
            <v>B</v>
          </cell>
          <cell r="J608" t="str">
            <v>Dal Josafat</v>
          </cell>
          <cell r="K608" t="str">
            <v>New Street Lighting</v>
          </cell>
          <cell r="L608">
            <v>300000</v>
          </cell>
          <cell r="M608">
            <v>289946.46999999997</v>
          </cell>
          <cell r="N608">
            <v>10053.530000000001</v>
          </cell>
          <cell r="Z608">
            <v>10053.530000000001</v>
          </cell>
          <cell r="AD608" t="str">
            <v>Drakenstein: Dal Josafat: New Street Lighting</v>
          </cell>
          <cell r="AE608">
            <v>300000</v>
          </cell>
          <cell r="AF608">
            <v>289946.46999999997</v>
          </cell>
          <cell r="AG608">
            <v>10053.530000000001</v>
          </cell>
          <cell r="AH608">
            <v>0</v>
          </cell>
          <cell r="AR608" t="str">
            <v>APR</v>
          </cell>
          <cell r="AS608" t="str">
            <v>Project for 2006/07 financial year</v>
          </cell>
        </row>
        <row r="609">
          <cell r="C609" t="str">
            <v>IMPL</v>
          </cell>
          <cell r="D609" t="str">
            <v>0186/BCL/0506</v>
          </cell>
          <cell r="H609" t="str">
            <v>Drakenstein</v>
          </cell>
          <cell r="I609" t="str">
            <v>B</v>
          </cell>
          <cell r="J609" t="str">
            <v>Drakenstein</v>
          </cell>
          <cell r="K609" t="str">
            <v>New Street Lighting</v>
          </cell>
          <cell r="L609">
            <v>299000</v>
          </cell>
          <cell r="M609">
            <v>0</v>
          </cell>
          <cell r="N609">
            <v>299000</v>
          </cell>
          <cell r="O609">
            <v>278165.26</v>
          </cell>
          <cell r="Z609">
            <v>20834.740000000002</v>
          </cell>
          <cell r="AD609" t="str">
            <v>Drakenstein: New Street Lighting</v>
          </cell>
          <cell r="AE609">
            <v>299000</v>
          </cell>
          <cell r="AF609">
            <v>0</v>
          </cell>
          <cell r="AG609">
            <v>299000</v>
          </cell>
          <cell r="AH609">
            <v>278165.26</v>
          </cell>
          <cell r="AR609" t="str">
            <v>APR</v>
          </cell>
          <cell r="AS609" t="str">
            <v>Project for 2006/07 financial year</v>
          </cell>
        </row>
        <row r="610">
          <cell r="C610" t="str">
            <v>IMPL</v>
          </cell>
          <cell r="D610">
            <v>3482</v>
          </cell>
          <cell r="G610" t="str">
            <v>ROD</v>
          </cell>
          <cell r="H610" t="str">
            <v>Drakenstein</v>
          </cell>
          <cell r="I610" t="str">
            <v>B</v>
          </cell>
          <cell r="J610" t="str">
            <v>Drakenstein Rural Area, Ronwe Primary School</v>
          </cell>
          <cell r="K610" t="str">
            <v>New Water Pipeline</v>
          </cell>
          <cell r="L610">
            <v>7112745</v>
          </cell>
          <cell r="M610">
            <v>2837636</v>
          </cell>
          <cell r="N610">
            <v>4275109</v>
          </cell>
          <cell r="Z610">
            <v>4275109</v>
          </cell>
          <cell r="AD610" t="str">
            <v>Drakenstein Rural Area: New Water Pipeline</v>
          </cell>
          <cell r="AE610">
            <v>7112745</v>
          </cell>
          <cell r="AF610">
            <v>2837636</v>
          </cell>
          <cell r="AG610">
            <v>4275109</v>
          </cell>
          <cell r="AH610">
            <v>0</v>
          </cell>
        </row>
        <row r="611">
          <cell r="C611" t="str">
            <v>IMPL</v>
          </cell>
          <cell r="D611" t="str">
            <v>0060/BW/0508</v>
          </cell>
          <cell r="E611">
            <v>842543003500</v>
          </cell>
          <cell r="F611" t="str">
            <v>EPWP</v>
          </cell>
          <cell r="H611" t="str">
            <v>Drakenstein</v>
          </cell>
          <cell r="I611" t="str">
            <v>B</v>
          </cell>
          <cell r="J611" t="str">
            <v>Drakenstein: Information Settlements</v>
          </cell>
          <cell r="K611" t="str">
            <v>New Basic Water Supply</v>
          </cell>
          <cell r="L611">
            <v>2700000</v>
          </cell>
          <cell r="M611">
            <v>2033127.85</v>
          </cell>
          <cell r="N611">
            <v>666872.15</v>
          </cell>
          <cell r="Z611">
            <v>666872.15</v>
          </cell>
          <cell r="AD611" t="str">
            <v>Drakenstein: Informal Settlements: New Basic Water Supply</v>
          </cell>
          <cell r="AE611">
            <v>2700000</v>
          </cell>
          <cell r="AF611">
            <v>2033127.85</v>
          </cell>
          <cell r="AG611">
            <v>666872.15</v>
          </cell>
          <cell r="AH611">
            <v>0</v>
          </cell>
          <cell r="AJ611">
            <v>38518</v>
          </cell>
          <cell r="AK611">
            <v>38214</v>
          </cell>
          <cell r="AL611">
            <v>38504</v>
          </cell>
          <cell r="AM611">
            <v>38599</v>
          </cell>
          <cell r="AN611" t="str">
            <v>01/07/2005</v>
          </cell>
          <cell r="AO611">
            <v>38656</v>
          </cell>
          <cell r="AP611" t="str">
            <v>31/03/2007</v>
          </cell>
          <cell r="AQ611" t="str">
            <v/>
          </cell>
          <cell r="AR611" t="str">
            <v>IMPL</v>
          </cell>
          <cell r="AS611" t="str">
            <v>Work done departmentally; materials already ordered</v>
          </cell>
        </row>
        <row r="612">
          <cell r="C612" t="str">
            <v>IMPL</v>
          </cell>
          <cell r="D612" t="str">
            <v>0061/BS/0508</v>
          </cell>
          <cell r="E612">
            <v>823543004500</v>
          </cell>
          <cell r="F612" t="str">
            <v>EPWP</v>
          </cell>
          <cell r="H612" t="str">
            <v>Drakenstein</v>
          </cell>
          <cell r="I612" t="str">
            <v>B</v>
          </cell>
          <cell r="J612" t="str">
            <v>Drakenstein: Information Settlements</v>
          </cell>
          <cell r="K612" t="str">
            <v>New Basic Sanitation</v>
          </cell>
          <cell r="L612">
            <v>2793000</v>
          </cell>
          <cell r="M612">
            <v>2371241.9300000002</v>
          </cell>
          <cell r="N612">
            <v>421758.07</v>
          </cell>
          <cell r="O612">
            <v>82123.25</v>
          </cell>
          <cell r="R612">
            <v>243628.52</v>
          </cell>
          <cell r="Z612">
            <v>96006.3</v>
          </cell>
          <cell r="AD612" t="str">
            <v>Drakenstein: Informal Settlements: New Basic Sanitation</v>
          </cell>
          <cell r="AE612">
            <v>2793000</v>
          </cell>
          <cell r="AF612">
            <v>2371241.9300000002</v>
          </cell>
          <cell r="AG612">
            <v>421758.07</v>
          </cell>
          <cell r="AH612">
            <v>325751.77</v>
          </cell>
          <cell r="AJ612">
            <v>38518</v>
          </cell>
          <cell r="AK612">
            <v>38579</v>
          </cell>
          <cell r="AL612">
            <v>38504</v>
          </cell>
          <cell r="AM612">
            <v>38599</v>
          </cell>
          <cell r="AN612" t="str">
            <v>01/07/2005</v>
          </cell>
          <cell r="AO612">
            <v>38640</v>
          </cell>
          <cell r="AP612" t="str">
            <v>31/03/2007</v>
          </cell>
          <cell r="AQ612" t="str">
            <v/>
          </cell>
          <cell r="AR612" t="str">
            <v>IMPL</v>
          </cell>
          <cell r="AS612" t="str">
            <v>Work done departmentally; materials already ordered</v>
          </cell>
        </row>
        <row r="613">
          <cell r="C613" t="str">
            <v>IMPL</v>
          </cell>
          <cell r="D613" t="str">
            <v>0184/BCL/0506</v>
          </cell>
          <cell r="H613" t="str">
            <v>Drakenstein</v>
          </cell>
          <cell r="I613" t="str">
            <v>B</v>
          </cell>
          <cell r="J613" t="str">
            <v>Gouda East</v>
          </cell>
          <cell r="K613" t="str">
            <v>Upgrade Street Lighting</v>
          </cell>
          <cell r="L613">
            <v>200000</v>
          </cell>
          <cell r="M613">
            <v>0</v>
          </cell>
          <cell r="N613">
            <v>200000</v>
          </cell>
          <cell r="Z613">
            <v>200000</v>
          </cell>
          <cell r="AD613" t="str">
            <v>Drakenstein: Gouda East: Upgrade Street Lighting</v>
          </cell>
          <cell r="AE613">
            <v>200000</v>
          </cell>
          <cell r="AF613">
            <v>0</v>
          </cell>
          <cell r="AG613">
            <v>200000</v>
          </cell>
          <cell r="AH613">
            <v>0</v>
          </cell>
          <cell r="AL613">
            <v>37906</v>
          </cell>
          <cell r="AR613" t="str">
            <v>IMPL</v>
          </cell>
          <cell r="AS613" t="str">
            <v>Project in construction</v>
          </cell>
        </row>
        <row r="614">
          <cell r="C614" t="str">
            <v>IMPL</v>
          </cell>
          <cell r="D614" t="str">
            <v>0009/BCL/0406</v>
          </cell>
          <cell r="E614">
            <v>701543000300</v>
          </cell>
          <cell r="F614" t="str">
            <v>EPWP</v>
          </cell>
          <cell r="H614" t="str">
            <v>Drakenstein</v>
          </cell>
          <cell r="I614" t="str">
            <v>B</v>
          </cell>
          <cell r="J614" t="str">
            <v>Mbekweni (Project 49)</v>
          </cell>
          <cell r="K614" t="str">
            <v>Street Lights</v>
          </cell>
          <cell r="L614">
            <v>500000</v>
          </cell>
          <cell r="M614">
            <v>482919</v>
          </cell>
          <cell r="N614">
            <v>17081</v>
          </cell>
          <cell r="Z614">
            <v>17081</v>
          </cell>
          <cell r="AD614" t="str">
            <v>Mbekweni (Project 49): New Street Lights</v>
          </cell>
          <cell r="AE614">
            <v>500000</v>
          </cell>
          <cell r="AF614">
            <v>482919</v>
          </cell>
          <cell r="AG614">
            <v>17081</v>
          </cell>
          <cell r="AH614">
            <v>0</v>
          </cell>
          <cell r="AJ614">
            <v>38579</v>
          </cell>
          <cell r="AL614">
            <v>38563</v>
          </cell>
          <cell r="AN614" t="str">
            <v>01/09/2005</v>
          </cell>
          <cell r="AO614">
            <v>38579</v>
          </cell>
          <cell r="AP614" t="str">
            <v>30/01/2006</v>
          </cell>
          <cell r="AQ614" t="str">
            <v/>
          </cell>
          <cell r="AR614" t="str">
            <v>IMPL</v>
          </cell>
          <cell r="AS614" t="str">
            <v>Project in construction</v>
          </cell>
        </row>
        <row r="615">
          <cell r="C615" t="str">
            <v>IMPL</v>
          </cell>
          <cell r="D615">
            <v>3180</v>
          </cell>
          <cell r="G615" t="str">
            <v>Yes</v>
          </cell>
          <cell r="H615" t="str">
            <v>Drakenstein</v>
          </cell>
          <cell r="I615" t="str">
            <v>B</v>
          </cell>
          <cell r="J615" t="str">
            <v>Paarl</v>
          </cell>
          <cell r="K615" t="str">
            <v>Upgrade Waste Water Treatment Works</v>
          </cell>
          <cell r="L615">
            <v>22800000</v>
          </cell>
          <cell r="M615">
            <v>2512949.1800000002</v>
          </cell>
          <cell r="N615">
            <v>20287050.82</v>
          </cell>
          <cell r="Z615">
            <v>20287050.82</v>
          </cell>
          <cell r="AD615" t="str">
            <v>Drakenstein: Upgrade Waste Water Treatment Works</v>
          </cell>
          <cell r="AE615">
            <v>22800000</v>
          </cell>
          <cell r="AF615">
            <v>2512949.1800000002</v>
          </cell>
          <cell r="AG615">
            <v>20287050.82</v>
          </cell>
          <cell r="AH615">
            <v>0</v>
          </cell>
        </row>
        <row r="616">
          <cell r="C616" t="str">
            <v>IMPL</v>
          </cell>
          <cell r="D616" t="str">
            <v>0185/BCL/0506</v>
          </cell>
          <cell r="H616" t="str">
            <v>Drakenstein</v>
          </cell>
          <cell r="I616" t="str">
            <v>B</v>
          </cell>
          <cell r="J616" t="str">
            <v>Paarl/Wellington</v>
          </cell>
          <cell r="K616" t="str">
            <v>New High Mast Lighting for 2 Sports Fields</v>
          </cell>
          <cell r="L616">
            <v>700000</v>
          </cell>
          <cell r="M616">
            <v>683126.81</v>
          </cell>
          <cell r="N616">
            <v>16873.189999999999</v>
          </cell>
          <cell r="Z616">
            <v>16873.189999999999</v>
          </cell>
          <cell r="AD616" t="str">
            <v>Drakenstein: Paarl/Wellington: New High Mast Lighting for 2 Sports Fields</v>
          </cell>
          <cell r="AE616">
            <v>700000</v>
          </cell>
          <cell r="AF616">
            <v>683126.81</v>
          </cell>
          <cell r="AG616">
            <v>16873.189999999999</v>
          </cell>
          <cell r="AH616">
            <v>0</v>
          </cell>
          <cell r="AJ616">
            <v>38671</v>
          </cell>
          <cell r="AK616">
            <v>38737</v>
          </cell>
          <cell r="AL616">
            <v>38655</v>
          </cell>
          <cell r="AM616">
            <v>38700</v>
          </cell>
          <cell r="AN616">
            <v>38687</v>
          </cell>
          <cell r="AO616">
            <v>38749</v>
          </cell>
          <cell r="AP616">
            <v>38806</v>
          </cell>
          <cell r="AR616" t="str">
            <v>IMPL</v>
          </cell>
          <cell r="AS616" t="str">
            <v>Project in construction</v>
          </cell>
        </row>
        <row r="617">
          <cell r="C617" t="str">
            <v>IMPL</v>
          </cell>
          <cell r="D617" t="str">
            <v>0051/ER/0506</v>
          </cell>
          <cell r="E617">
            <v>813543007400</v>
          </cell>
          <cell r="F617" t="str">
            <v>EPWP</v>
          </cell>
          <cell r="H617" t="str">
            <v>Drakenstein</v>
          </cell>
          <cell r="I617" t="str">
            <v>E</v>
          </cell>
          <cell r="J617" t="str">
            <v>Wellington: Industrial Park</v>
          </cell>
          <cell r="K617" t="str">
            <v>New Roads</v>
          </cell>
          <cell r="L617">
            <v>1039710</v>
          </cell>
          <cell r="M617">
            <v>1017815.88</v>
          </cell>
          <cell r="N617">
            <v>21894</v>
          </cell>
          <cell r="Z617">
            <v>21894</v>
          </cell>
          <cell r="AD617" t="str">
            <v>Wellington: Industrial Park: New Roads</v>
          </cell>
          <cell r="AE617">
            <v>1039710</v>
          </cell>
          <cell r="AF617">
            <v>1017815.88</v>
          </cell>
          <cell r="AG617">
            <v>21894</v>
          </cell>
          <cell r="AH617">
            <v>0</v>
          </cell>
          <cell r="AJ617" t="str">
            <v xml:space="preserve"> </v>
          </cell>
          <cell r="AK617">
            <v>38387</v>
          </cell>
          <cell r="AL617">
            <v>38398</v>
          </cell>
          <cell r="AM617">
            <v>38614</v>
          </cell>
          <cell r="AN617" t="str">
            <v>28/02/2005</v>
          </cell>
          <cell r="AO617">
            <v>38635</v>
          </cell>
          <cell r="AP617">
            <v>38772</v>
          </cell>
          <cell r="AQ617" t="str">
            <v/>
          </cell>
          <cell r="AR617" t="str">
            <v>IMPL</v>
          </cell>
        </row>
        <row r="618">
          <cell r="C618" t="str">
            <v>COMPL</v>
          </cell>
          <cell r="D618" t="str">
            <v>0181/BCL/0506</v>
          </cell>
          <cell r="H618" t="str">
            <v>Drakenstein</v>
          </cell>
          <cell r="I618" t="str">
            <v>B</v>
          </cell>
          <cell r="J618" t="str">
            <v xml:space="preserve">Mbekweni </v>
          </cell>
          <cell r="K618" t="str">
            <v>New Street Lighting</v>
          </cell>
          <cell r="L618">
            <v>200000</v>
          </cell>
          <cell r="M618">
            <v>20705.349999999999</v>
          </cell>
          <cell r="N618">
            <v>179294.65</v>
          </cell>
          <cell r="O618">
            <v>179294.65</v>
          </cell>
          <cell r="AD618" t="str">
            <v>Drakenstein: Mbekweni: New Street Lighting</v>
          </cell>
          <cell r="AE618">
            <v>200000</v>
          </cell>
          <cell r="AF618">
            <v>20705.349999999999</v>
          </cell>
          <cell r="AG618">
            <v>179294.65</v>
          </cell>
          <cell r="AH618">
            <v>179294.65</v>
          </cell>
          <cell r="AL618">
            <v>38867</v>
          </cell>
          <cell r="AR618" t="str">
            <v>APR</v>
          </cell>
          <cell r="AS618" t="str">
            <v>Project for 2006/07 financial year</v>
          </cell>
        </row>
        <row r="619">
          <cell r="K619" t="str">
            <v>Total MIG Projects</v>
          </cell>
          <cell r="L619">
            <v>38644455</v>
          </cell>
          <cell r="M619">
            <v>12249468.470000001</v>
          </cell>
          <cell r="N619">
            <v>26394986.41</v>
          </cell>
          <cell r="O619">
            <v>539583.16</v>
          </cell>
          <cell r="P619">
            <v>0</v>
          </cell>
          <cell r="Q619">
            <v>0</v>
          </cell>
          <cell r="R619">
            <v>243628.52</v>
          </cell>
          <cell r="S619">
            <v>0</v>
          </cell>
          <cell r="T619">
            <v>0</v>
          </cell>
          <cell r="U619">
            <v>0</v>
          </cell>
          <cell r="V619">
            <v>0</v>
          </cell>
          <cell r="W619">
            <v>0</v>
          </cell>
          <cell r="X619">
            <v>0</v>
          </cell>
          <cell r="Y619">
            <v>0</v>
          </cell>
          <cell r="Z619">
            <v>25611774.73</v>
          </cell>
          <cell r="AA619">
            <v>0</v>
          </cell>
          <cell r="AD619" t="str">
            <v>Total MIG Projects</v>
          </cell>
          <cell r="AE619">
            <v>38644455</v>
          </cell>
          <cell r="AF619">
            <v>12249468.470000001</v>
          </cell>
          <cell r="AG619">
            <v>26394986.41</v>
          </cell>
          <cell r="AH619">
            <v>783211.68</v>
          </cell>
        </row>
        <row r="620">
          <cell r="N620" t="str">
            <v>Accumulative Total MIG Projects</v>
          </cell>
          <cell r="O620">
            <v>539583.16</v>
          </cell>
          <cell r="P620">
            <v>539583.16</v>
          </cell>
          <cell r="Q620">
            <v>539583.16</v>
          </cell>
          <cell r="R620">
            <v>783211.68</v>
          </cell>
          <cell r="S620">
            <v>783211.68</v>
          </cell>
          <cell r="T620">
            <v>783211.68</v>
          </cell>
          <cell r="U620">
            <v>783211.68</v>
          </cell>
          <cell r="V620">
            <v>783211.68</v>
          </cell>
          <cell r="W620">
            <v>783211.68</v>
          </cell>
          <cell r="X620">
            <v>783211.68</v>
          </cell>
          <cell r="Y620">
            <v>783211.68</v>
          </cell>
          <cell r="Z620">
            <v>26394986.41</v>
          </cell>
        </row>
        <row r="622">
          <cell r="C622" t="str">
            <v>SMIF Projects</v>
          </cell>
        </row>
        <row r="623">
          <cell r="C623" t="str">
            <v>IMPL</v>
          </cell>
          <cell r="D623" t="str">
            <v>001/SMIF/0405</v>
          </cell>
          <cell r="E623">
            <v>900030154600</v>
          </cell>
          <cell r="F623" t="str">
            <v>EPWP</v>
          </cell>
          <cell r="H623" t="str">
            <v>Drakenstein</v>
          </cell>
          <cell r="I623" t="str">
            <v>B</v>
          </cell>
          <cell r="J623" t="str">
            <v>OR Tambo Village</v>
          </cell>
          <cell r="K623" t="str">
            <v>Roads</v>
          </cell>
          <cell r="L623">
            <v>1000000</v>
          </cell>
          <cell r="M623">
            <v>999979.02</v>
          </cell>
          <cell r="N623">
            <v>20.98</v>
          </cell>
          <cell r="Z623">
            <v>20.98</v>
          </cell>
          <cell r="AD623" t="str">
            <v>OR Tambo Village: Roads</v>
          </cell>
          <cell r="AE623">
            <v>1000000</v>
          </cell>
          <cell r="AF623">
            <v>999979.02</v>
          </cell>
          <cell r="AG623">
            <v>20.98</v>
          </cell>
          <cell r="AH623">
            <v>0</v>
          </cell>
          <cell r="AJ623" t="str">
            <v xml:space="preserve"> </v>
          </cell>
          <cell r="AL623">
            <v>38403</v>
          </cell>
          <cell r="AN623" t="str">
            <v>01/03/2005</v>
          </cell>
          <cell r="AO623" t="str">
            <v/>
          </cell>
          <cell r="AP623" t="str">
            <v>30/06/2005</v>
          </cell>
          <cell r="AQ623" t="str">
            <v/>
          </cell>
          <cell r="AR623" t="str">
            <v>COMPL</v>
          </cell>
        </row>
        <row r="624">
          <cell r="K624" t="str">
            <v>Total SMIF Projects</v>
          </cell>
          <cell r="L624">
            <v>1000000</v>
          </cell>
          <cell r="M624">
            <v>999979.02</v>
          </cell>
          <cell r="N624">
            <v>20.98</v>
          </cell>
          <cell r="O624">
            <v>0</v>
          </cell>
          <cell r="P624">
            <v>0</v>
          </cell>
          <cell r="Q624">
            <v>0</v>
          </cell>
          <cell r="R624">
            <v>0</v>
          </cell>
          <cell r="S624">
            <v>0</v>
          </cell>
          <cell r="T624">
            <v>0</v>
          </cell>
          <cell r="U624">
            <v>0</v>
          </cell>
          <cell r="V624">
            <v>0</v>
          </cell>
          <cell r="W624">
            <v>0</v>
          </cell>
          <cell r="X624">
            <v>0</v>
          </cell>
          <cell r="Y624">
            <v>0</v>
          </cell>
          <cell r="Z624">
            <v>20.98</v>
          </cell>
          <cell r="AA624">
            <v>0</v>
          </cell>
          <cell r="AD624" t="str">
            <v>Total SMIF Projects</v>
          </cell>
          <cell r="AE624">
            <v>1000000</v>
          </cell>
          <cell r="AF624">
            <v>999979.02</v>
          </cell>
          <cell r="AG624">
            <v>20.98</v>
          </cell>
          <cell r="AH624">
            <v>0</v>
          </cell>
        </row>
        <row r="625">
          <cell r="N625" t="str">
            <v>Accumulative Total SMIF Projects</v>
          </cell>
          <cell r="O625">
            <v>0</v>
          </cell>
          <cell r="P625">
            <v>0</v>
          </cell>
          <cell r="Q625">
            <v>0</v>
          </cell>
          <cell r="R625">
            <v>0</v>
          </cell>
          <cell r="S625">
            <v>0</v>
          </cell>
          <cell r="T625">
            <v>0</v>
          </cell>
          <cell r="U625">
            <v>0</v>
          </cell>
          <cell r="V625">
            <v>0</v>
          </cell>
          <cell r="W625">
            <v>0</v>
          </cell>
          <cell r="X625">
            <v>0</v>
          </cell>
          <cell r="Y625">
            <v>0</v>
          </cell>
          <cell r="Z625">
            <v>20.98</v>
          </cell>
        </row>
        <row r="627">
          <cell r="C627" t="str">
            <v>PMU Projects</v>
          </cell>
        </row>
        <row r="628">
          <cell r="C628" t="str">
            <v>IMPL</v>
          </cell>
          <cell r="D628" t="str">
            <v>PMU/0708/023</v>
          </cell>
          <cell r="H628" t="str">
            <v>Drakenstein</v>
          </cell>
          <cell r="J628" t="str">
            <v>Paarl</v>
          </cell>
          <cell r="K628" t="str">
            <v>PMU 2007/08</v>
          </cell>
          <cell r="L628">
            <v>551854.02384436503</v>
          </cell>
          <cell r="M628">
            <v>0</v>
          </cell>
          <cell r="N628">
            <v>551854.02384436491</v>
          </cell>
          <cell r="P628">
            <v>17735.96</v>
          </cell>
          <cell r="Z628">
            <v>534118.06384436495</v>
          </cell>
          <cell r="AD628" t="str">
            <v>Drakenstein: Paarl: Project Management Unit</v>
          </cell>
          <cell r="AE628">
            <v>551854.02384436503</v>
          </cell>
          <cell r="AF628">
            <v>0</v>
          </cell>
          <cell r="AG628">
            <v>551854.02384436491</v>
          </cell>
          <cell r="AH628">
            <v>17735.96</v>
          </cell>
        </row>
        <row r="629">
          <cell r="C629" t="str">
            <v>COMPL</v>
          </cell>
          <cell r="D629" t="str">
            <v>PMU/0607/023</v>
          </cell>
          <cell r="H629" t="str">
            <v>Drakenstein</v>
          </cell>
          <cell r="J629" t="str">
            <v>Paarl</v>
          </cell>
          <cell r="K629" t="str">
            <v>PMU 2006/07</v>
          </cell>
          <cell r="L629">
            <v>491097.07915812358</v>
          </cell>
          <cell r="M629">
            <v>278982.83</v>
          </cell>
          <cell r="N629">
            <v>0</v>
          </cell>
          <cell r="AD629" t="str">
            <v>Drakenstein: Paarl: Project Management Unit</v>
          </cell>
          <cell r="AE629">
            <v>491097.07915812358</v>
          </cell>
          <cell r="AF629">
            <v>278982.83</v>
          </cell>
          <cell r="AG629">
            <v>0</v>
          </cell>
          <cell r="AH629">
            <v>0</v>
          </cell>
        </row>
        <row r="630">
          <cell r="K630" t="str">
            <v>Total PMU Projects</v>
          </cell>
          <cell r="L630">
            <v>1042951.1030024886</v>
          </cell>
          <cell r="M630">
            <v>278982.83</v>
          </cell>
          <cell r="N630">
            <v>551854.02384436491</v>
          </cell>
          <cell r="O630">
            <v>0</v>
          </cell>
          <cell r="P630">
            <v>17735.96</v>
          </cell>
          <cell r="Q630">
            <v>0</v>
          </cell>
          <cell r="R630">
            <v>0</v>
          </cell>
          <cell r="S630">
            <v>0</v>
          </cell>
          <cell r="T630">
            <v>0</v>
          </cell>
          <cell r="U630">
            <v>0</v>
          </cell>
          <cell r="V630">
            <v>0</v>
          </cell>
          <cell r="W630">
            <v>0</v>
          </cell>
          <cell r="X630">
            <v>0</v>
          </cell>
          <cell r="Y630">
            <v>0</v>
          </cell>
          <cell r="Z630">
            <v>534118.06384436495</v>
          </cell>
          <cell r="AA630">
            <v>0</v>
          </cell>
          <cell r="AD630" t="str">
            <v>Total PMU Projects</v>
          </cell>
          <cell r="AE630">
            <v>1042951.1030024886</v>
          </cell>
          <cell r="AF630">
            <v>278982.83</v>
          </cell>
          <cell r="AG630">
            <v>551854.02384436491</v>
          </cell>
          <cell r="AH630">
            <v>17735.96</v>
          </cell>
        </row>
        <row r="631">
          <cell r="N631" t="str">
            <v>Accumulative Total PMU Projects</v>
          </cell>
          <cell r="O631">
            <v>0</v>
          </cell>
          <cell r="P631">
            <v>17735.96</v>
          </cell>
          <cell r="Q631">
            <v>17735.96</v>
          </cell>
          <cell r="R631">
            <v>17735.96</v>
          </cell>
          <cell r="S631">
            <v>17735.96</v>
          </cell>
          <cell r="T631">
            <v>17735.96</v>
          </cell>
          <cell r="U631">
            <v>17735.96</v>
          </cell>
          <cell r="V631">
            <v>17735.96</v>
          </cell>
          <cell r="W631">
            <v>17735.96</v>
          </cell>
          <cell r="X631">
            <v>17735.96</v>
          </cell>
          <cell r="Y631">
            <v>17735.96</v>
          </cell>
          <cell r="Z631">
            <v>551854.02384436491</v>
          </cell>
        </row>
        <row r="632">
          <cell r="Z632" t="str">
            <v>Total 2007/08</v>
          </cell>
          <cell r="AA632">
            <v>0</v>
          </cell>
        </row>
        <row r="634">
          <cell r="D634" t="str">
            <v>Stellenbosch Municipality  (WC024)</v>
          </cell>
        </row>
        <row r="637">
          <cell r="D637" t="str">
            <v>Summary</v>
          </cell>
          <cell r="Q637" t="str">
            <v>Roll-over from 2006/07 Allocation</v>
          </cell>
          <cell r="R637">
            <v>1214815.8176281799</v>
          </cell>
          <cell r="AD637" t="str">
            <v>Roll-over from 2006/07 Allocation</v>
          </cell>
          <cell r="AE637">
            <v>1214815.8176281799</v>
          </cell>
        </row>
        <row r="638">
          <cell r="Q638" t="str">
            <v>2006/07 Additional MIG Flood Damage Funding</v>
          </cell>
          <cell r="R638">
            <v>0</v>
          </cell>
          <cell r="AD638" t="str">
            <v>2006/07 Additional MIG Flood Damage Funding</v>
          </cell>
          <cell r="AE638">
            <v>0</v>
          </cell>
        </row>
        <row r="639">
          <cell r="Q639" t="str">
            <v>2007/08 MIG Allocation</v>
          </cell>
          <cell r="R639">
            <v>7199772.7864467474</v>
          </cell>
          <cell r="AD639" t="str">
            <v>2007/08 MIG Allocation</v>
          </cell>
          <cell r="AE639">
            <v>7199772.7864467474</v>
          </cell>
        </row>
        <row r="640">
          <cell r="Q640" t="str">
            <v>Reallocation of 2006/07 MIG Allocation</v>
          </cell>
          <cell r="U640">
            <v>-1000000</v>
          </cell>
          <cell r="AD640" t="str">
            <v>Reallocation of 2006/07 MIG Allocation</v>
          </cell>
          <cell r="AE640">
            <v>0</v>
          </cell>
        </row>
        <row r="641">
          <cell r="D641" t="str">
            <v xml:space="preserve"> </v>
          </cell>
          <cell r="Q641" t="str">
            <v>Total MIG Funds available for 2007/08</v>
          </cell>
          <cell r="R641">
            <v>8414588.604074927</v>
          </cell>
          <cell r="U641" t="str">
            <v>All Registered Projects</v>
          </cell>
          <cell r="X641" t="str">
            <v xml:space="preserve"> </v>
          </cell>
          <cell r="AD641" t="str">
            <v>Total MIG Funds available for 2007/08</v>
          </cell>
          <cell r="AE641">
            <v>8414588.604074927</v>
          </cell>
        </row>
        <row r="642">
          <cell r="D642" t="str">
            <v>Note: Submitted projects include :</v>
          </cell>
          <cell r="Q642" t="str">
            <v>CMIP Projects with expenditure up to 31 March 2006</v>
          </cell>
        </row>
        <row r="643">
          <cell r="D643" t="str">
            <v xml:space="preserve"> - Projects submitted for MIG registration</v>
          </cell>
          <cell r="Q643" t="str">
            <v>MIG Projects Submitted</v>
          </cell>
          <cell r="R643">
            <v>11020364.440000001</v>
          </cell>
          <cell r="U643">
            <v>11020364.440000001</v>
          </cell>
          <cell r="Y643" t="str">
            <v>Balance of MIG after March 2008</v>
          </cell>
        </row>
        <row r="644">
          <cell r="D644" t="str">
            <v xml:space="preserve"> - MIG Registered Projects</v>
          </cell>
          <cell r="Q644" t="str">
            <v>SMIF Projects Submitted</v>
          </cell>
          <cell r="R644">
            <v>0</v>
          </cell>
          <cell r="U644">
            <v>0</v>
          </cell>
          <cell r="Y644" t="str">
            <v>All Submitted Projects</v>
          </cell>
          <cell r="Z644">
            <v>8785986</v>
          </cell>
        </row>
        <row r="645">
          <cell r="Q645" t="str">
            <v>PMU  Commitments</v>
          </cell>
          <cell r="R645">
            <v>0</v>
          </cell>
          <cell r="U645">
            <v>0</v>
          </cell>
          <cell r="Y645" t="str">
            <v>All Approved Projects</v>
          </cell>
        </row>
        <row r="646">
          <cell r="Q646" t="str">
            <v>Discontinued CMIP Commitments</v>
          </cell>
          <cell r="R646">
            <v>0</v>
          </cell>
          <cell r="U646">
            <v>0</v>
          </cell>
        </row>
        <row r="647">
          <cell r="Q647" t="str">
            <v>All Submitted Projects</v>
          </cell>
          <cell r="R647">
            <v>11020364.440000001</v>
          </cell>
          <cell r="U647">
            <v>11020364.440000001</v>
          </cell>
          <cell r="X647" t="str">
            <v>All Approved Projects</v>
          </cell>
        </row>
        <row r="648">
          <cell r="Q648" t="str">
            <v>Possible Over Commitment</v>
          </cell>
          <cell r="R648">
            <v>2605775.8359250743</v>
          </cell>
          <cell r="U648">
            <v>2605775.8359250743</v>
          </cell>
          <cell r="X648" t="str">
            <v>Actual Over Commitment</v>
          </cell>
        </row>
        <row r="650">
          <cell r="N650" t="str">
            <v>Quarterly Total for Submitted Projects</v>
          </cell>
          <cell r="O650">
            <v>3496798.54</v>
          </cell>
          <cell r="R650">
            <v>3097332.67</v>
          </cell>
          <cell r="U650">
            <v>0</v>
          </cell>
          <cell r="X650">
            <v>4426233.2300000004</v>
          </cell>
        </row>
        <row r="651">
          <cell r="N651" t="str">
            <v>Accumulative Quarterly Total</v>
          </cell>
          <cell r="O651">
            <v>3496798.54</v>
          </cell>
          <cell r="R651">
            <v>6594131.21</v>
          </cell>
          <cell r="U651">
            <v>6594131.21</v>
          </cell>
          <cell r="X651">
            <v>11020364.440000001</v>
          </cell>
        </row>
        <row r="653">
          <cell r="N653" t="str">
            <v>Submitted Projects Monthly Total</v>
          </cell>
          <cell r="O653">
            <v>1304573.69</v>
          </cell>
          <cell r="P653">
            <v>2192224.85</v>
          </cell>
          <cell r="Q653">
            <v>0</v>
          </cell>
          <cell r="R653">
            <v>1987332.67</v>
          </cell>
          <cell r="S653">
            <v>1110000</v>
          </cell>
          <cell r="T653">
            <v>0</v>
          </cell>
          <cell r="U653">
            <v>0</v>
          </cell>
          <cell r="V653">
            <v>0</v>
          </cell>
          <cell r="W653">
            <v>0</v>
          </cell>
          <cell r="X653">
            <v>0</v>
          </cell>
          <cell r="Y653">
            <v>0</v>
          </cell>
          <cell r="Z653">
            <v>4426233.2300000004</v>
          </cell>
        </row>
        <row r="654">
          <cell r="N654" t="str">
            <v>Accumulative Monthly Total</v>
          </cell>
          <cell r="O654">
            <v>1304573.69</v>
          </cell>
          <cell r="P654">
            <v>3496798.54</v>
          </cell>
          <cell r="Q654">
            <v>3496798.54</v>
          </cell>
          <cell r="R654">
            <v>5484131.21</v>
          </cell>
          <cell r="S654">
            <v>6594131.21</v>
          </cell>
          <cell r="T654">
            <v>6594131.21</v>
          </cell>
          <cell r="U654">
            <v>6594131.21</v>
          </cell>
          <cell r="V654">
            <v>6594131.21</v>
          </cell>
          <cell r="W654">
            <v>6594131.21</v>
          </cell>
          <cell r="X654">
            <v>6594131.21</v>
          </cell>
          <cell r="Y654">
            <v>6594131.21</v>
          </cell>
          <cell r="Z654">
            <v>11020364.440000001</v>
          </cell>
        </row>
        <row r="656">
          <cell r="N656" t="str">
            <v>Certified / Estimated Expenditure on Registered Projects Monthly Total</v>
          </cell>
          <cell r="O656">
            <v>1304573.69</v>
          </cell>
          <cell r="P656">
            <v>2192224.85</v>
          </cell>
          <cell r="Q656">
            <v>0</v>
          </cell>
          <cell r="R656">
            <v>1987332.67</v>
          </cell>
          <cell r="S656">
            <v>1110000</v>
          </cell>
          <cell r="T656">
            <v>0</v>
          </cell>
          <cell r="U656">
            <v>0</v>
          </cell>
          <cell r="V656">
            <v>0</v>
          </cell>
          <cell r="W656">
            <v>0</v>
          </cell>
          <cell r="X656">
            <v>0</v>
          </cell>
          <cell r="Y656">
            <v>0</v>
          </cell>
          <cell r="Z656">
            <v>4426233.2300000004</v>
          </cell>
        </row>
        <row r="657">
          <cell r="N657" t="str">
            <v>Accumulative Total</v>
          </cell>
          <cell r="O657">
            <v>1304573.69</v>
          </cell>
          <cell r="P657">
            <v>3496798.54</v>
          </cell>
          <cell r="Q657">
            <v>3496798.54</v>
          </cell>
          <cell r="R657">
            <v>5484131.21</v>
          </cell>
          <cell r="S657">
            <v>6594131.21</v>
          </cell>
          <cell r="T657">
            <v>6594131.21</v>
          </cell>
          <cell r="U657">
            <v>6594131.21</v>
          </cell>
          <cell r="V657">
            <v>6594131.21</v>
          </cell>
          <cell r="W657">
            <v>6594131.21</v>
          </cell>
          <cell r="X657">
            <v>6594131.21</v>
          </cell>
          <cell r="Y657">
            <v>6594131.21</v>
          </cell>
          <cell r="Z657">
            <v>11020364.440000001</v>
          </cell>
        </row>
        <row r="659">
          <cell r="N659" t="str">
            <v>2006/07 Baseline Estimate</v>
          </cell>
          <cell r="O659">
            <v>1500000.79</v>
          </cell>
          <cell r="P659">
            <v>1500000</v>
          </cell>
          <cell r="Q659">
            <v>1500000</v>
          </cell>
          <cell r="R659">
            <v>700000</v>
          </cell>
          <cell r="S659">
            <v>700000</v>
          </cell>
          <cell r="T659">
            <v>500000</v>
          </cell>
          <cell r="U659">
            <v>500000</v>
          </cell>
          <cell r="V659">
            <v>299772</v>
          </cell>
          <cell r="W659">
            <v>0</v>
          </cell>
          <cell r="X659">
            <v>0</v>
          </cell>
          <cell r="Y659">
            <v>0</v>
          </cell>
          <cell r="Z659">
            <v>0</v>
          </cell>
        </row>
        <row r="660">
          <cell r="N660" t="str">
            <v>Accumulative Total</v>
          </cell>
          <cell r="O660">
            <v>1500000.79</v>
          </cell>
          <cell r="P660">
            <v>3000000.79</v>
          </cell>
          <cell r="Q660">
            <v>4500000.79</v>
          </cell>
          <cell r="R660">
            <v>5200000.79</v>
          </cell>
          <cell r="S660">
            <v>5900000.79</v>
          </cell>
          <cell r="T660">
            <v>6400000.79</v>
          </cell>
          <cell r="U660">
            <v>6900000.79</v>
          </cell>
          <cell r="V660">
            <v>7199772.79</v>
          </cell>
          <cell r="W660">
            <v>7199772.79</v>
          </cell>
          <cell r="X660">
            <v>7199772.79</v>
          </cell>
          <cell r="Y660">
            <v>7199772.79</v>
          </cell>
          <cell r="Z660">
            <v>7199772.79</v>
          </cell>
        </row>
        <row r="661">
          <cell r="N661" t="str">
            <v xml:space="preserve"> </v>
          </cell>
        </row>
        <row r="662">
          <cell r="C662" t="str">
            <v>MIG Projects</v>
          </cell>
        </row>
        <row r="663">
          <cell r="C663" t="str">
            <v>Pending</v>
          </cell>
          <cell r="D663">
            <v>5053</v>
          </cell>
          <cell r="H663" t="str">
            <v>Stellenbosch</v>
          </cell>
          <cell r="I663" t="str">
            <v>B</v>
          </cell>
          <cell r="J663" t="str">
            <v>Franschhoek: La Motte</v>
          </cell>
          <cell r="K663" t="str">
            <v>Upgrade Roads &amp; Stormwater</v>
          </cell>
          <cell r="L663">
            <v>2200000</v>
          </cell>
          <cell r="M663">
            <v>0</v>
          </cell>
          <cell r="N663">
            <v>0</v>
          </cell>
          <cell r="AA663">
            <v>2200000</v>
          </cell>
          <cell r="AD663" t="str">
            <v>Franschhoek: La Motte: Upgrade Roads &amp; Stormwater</v>
          </cell>
          <cell r="AE663">
            <v>2200000</v>
          </cell>
          <cell r="AF663">
            <v>0</v>
          </cell>
          <cell r="AG663">
            <v>0</v>
          </cell>
          <cell r="AH663">
            <v>0</v>
          </cell>
        </row>
        <row r="664">
          <cell r="C664" t="str">
            <v>Pending</v>
          </cell>
          <cell r="D664">
            <v>5081</v>
          </cell>
          <cell r="H664" t="str">
            <v>Stellenbosch</v>
          </cell>
          <cell r="I664" t="str">
            <v>B</v>
          </cell>
          <cell r="J664" t="str">
            <v>Franschhoek: Mooiwater Housing</v>
          </cell>
          <cell r="K664" t="str">
            <v>New Roads &amp; Stormwater</v>
          </cell>
          <cell r="L664">
            <v>1828700</v>
          </cell>
          <cell r="M664">
            <v>0</v>
          </cell>
          <cell r="N664">
            <v>0</v>
          </cell>
          <cell r="AA664">
            <v>1828700</v>
          </cell>
          <cell r="AD664" t="str">
            <v>Franschhoek: Mooiwater Housing: New Roads &amp; Stormwater</v>
          </cell>
          <cell r="AE664">
            <v>1828700</v>
          </cell>
          <cell r="AF664">
            <v>0</v>
          </cell>
          <cell r="AG664">
            <v>0</v>
          </cell>
          <cell r="AH664">
            <v>0</v>
          </cell>
        </row>
        <row r="665">
          <cell r="C665" t="str">
            <v>Pending</v>
          </cell>
          <cell r="D665">
            <v>100010</v>
          </cell>
          <cell r="H665" t="str">
            <v>Stellenbosch</v>
          </cell>
          <cell r="I665" t="str">
            <v>B</v>
          </cell>
          <cell r="J665" t="str">
            <v>Kayamandi: Watergang Housing</v>
          </cell>
          <cell r="K665" t="str">
            <v>New Roads &amp; Stormwater</v>
          </cell>
          <cell r="L665">
            <v>4068000</v>
          </cell>
          <cell r="M665">
            <v>0</v>
          </cell>
          <cell r="N665">
            <v>0</v>
          </cell>
          <cell r="AA665">
            <v>4068000</v>
          </cell>
          <cell r="AD665" t="str">
            <v>Kayamandi: Watergang Housing: New Roads &amp; Stormwater</v>
          </cell>
          <cell r="AE665">
            <v>4068000</v>
          </cell>
          <cell r="AF665">
            <v>0</v>
          </cell>
          <cell r="AG665">
            <v>0</v>
          </cell>
          <cell r="AH665">
            <v>0</v>
          </cell>
        </row>
        <row r="666">
          <cell r="C666" t="str">
            <v>Pending</v>
          </cell>
          <cell r="D666" t="str">
            <v>0165/BCL/0506</v>
          </cell>
          <cell r="F666" t="str">
            <v>EPWP</v>
          </cell>
          <cell r="H666" t="str">
            <v>Stellenbosch</v>
          </cell>
          <cell r="I666" t="str">
            <v>B</v>
          </cell>
          <cell r="J666" t="str">
            <v>Koelenhof Station</v>
          </cell>
          <cell r="K666" t="str">
            <v>Lighting on Access Road</v>
          </cell>
          <cell r="L666">
            <v>239286</v>
          </cell>
          <cell r="M666">
            <v>0</v>
          </cell>
          <cell r="N666">
            <v>0</v>
          </cell>
          <cell r="AA666">
            <v>239286</v>
          </cell>
          <cell r="AD666" t="str">
            <v>Koelenhof Station: Lighting on Access Road</v>
          </cell>
          <cell r="AE666">
            <v>239286</v>
          </cell>
          <cell r="AF666">
            <v>0</v>
          </cell>
          <cell r="AG666">
            <v>0</v>
          </cell>
          <cell r="AH666">
            <v>0</v>
          </cell>
          <cell r="AJ666">
            <v>38502</v>
          </cell>
          <cell r="AL666">
            <v>38504</v>
          </cell>
          <cell r="AN666">
            <v>38504</v>
          </cell>
          <cell r="AP666">
            <v>38564</v>
          </cell>
          <cell r="AR666" t="str">
            <v>Pending</v>
          </cell>
          <cell r="AS666" t="str">
            <v>Project referred back by dplg</v>
          </cell>
        </row>
        <row r="667">
          <cell r="C667" t="str">
            <v>Pending</v>
          </cell>
          <cell r="D667">
            <v>112189</v>
          </cell>
          <cell r="F667" t="str">
            <v>EPWP</v>
          </cell>
          <cell r="H667" t="str">
            <v>Stellenbosch</v>
          </cell>
          <cell r="I667" t="str">
            <v>B</v>
          </cell>
          <cell r="J667" t="str">
            <v>Wemmershoek</v>
          </cell>
          <cell r="K667" t="str">
            <v>New Street Lighting at Wemmershoek Intersection Ph2</v>
          </cell>
          <cell r="L667">
            <v>450000</v>
          </cell>
          <cell r="M667">
            <v>0</v>
          </cell>
          <cell r="N667">
            <v>0</v>
          </cell>
          <cell r="AA667">
            <v>450000</v>
          </cell>
          <cell r="AD667" t="str">
            <v>Wemmershoek: New Street Lighting at Wemmershoek Intersection Ph2</v>
          </cell>
          <cell r="AE667">
            <v>450000</v>
          </cell>
          <cell r="AF667">
            <v>0</v>
          </cell>
          <cell r="AG667">
            <v>0</v>
          </cell>
          <cell r="AH667">
            <v>0</v>
          </cell>
        </row>
        <row r="668">
          <cell r="C668" t="str">
            <v>REG</v>
          </cell>
          <cell r="D668" t="str">
            <v>0090/BCL/0506</v>
          </cell>
          <cell r="H668" t="str">
            <v>Stellenbosch</v>
          </cell>
          <cell r="I668" t="str">
            <v>B</v>
          </cell>
          <cell r="J668" t="str">
            <v>Jamestown</v>
          </cell>
          <cell r="K668" t="str">
            <v>New Street Lighting along Strand Road</v>
          </cell>
          <cell r="L668">
            <v>300000</v>
          </cell>
          <cell r="M668">
            <v>0</v>
          </cell>
          <cell r="N668">
            <v>300000</v>
          </cell>
          <cell r="Z668">
            <v>300000</v>
          </cell>
          <cell r="AB668" t="str">
            <v>CMIP additional funding 5289.1?</v>
          </cell>
          <cell r="AD668" t="str">
            <v>Jamestown: New Street Lighting along Strand Roads</v>
          </cell>
          <cell r="AE668">
            <v>300000</v>
          </cell>
          <cell r="AF668">
            <v>0</v>
          </cell>
          <cell r="AG668">
            <v>300000</v>
          </cell>
          <cell r="AH668">
            <v>0</v>
          </cell>
          <cell r="AR668" t="str">
            <v>COMPL</v>
          </cell>
          <cell r="AS668" t="str">
            <v>Project successfully completed</v>
          </cell>
        </row>
        <row r="669">
          <cell r="C669" t="str">
            <v>REG</v>
          </cell>
          <cell r="D669">
            <v>4822</v>
          </cell>
          <cell r="H669" t="str">
            <v>Stellenbosch</v>
          </cell>
          <cell r="I669" t="str">
            <v>B</v>
          </cell>
          <cell r="J669" t="str">
            <v>Jamestown Housing</v>
          </cell>
          <cell r="K669" t="str">
            <v>Upgrade Roads &amp; Stormwater</v>
          </cell>
          <cell r="L669">
            <v>2710000</v>
          </cell>
          <cell r="M669">
            <v>0</v>
          </cell>
          <cell r="N669">
            <v>2710000</v>
          </cell>
          <cell r="R669">
            <v>1600000</v>
          </cell>
          <cell r="S669">
            <v>1110000</v>
          </cell>
          <cell r="AD669" t="str">
            <v>Jamestown Housing: Upgrade Roads &amp; Stormwater Pipelines</v>
          </cell>
          <cell r="AE669">
            <v>2710000</v>
          </cell>
          <cell r="AF669">
            <v>0</v>
          </cell>
          <cell r="AG669">
            <v>2710000</v>
          </cell>
          <cell r="AH669">
            <v>2710000</v>
          </cell>
        </row>
        <row r="670">
          <cell r="C670" t="str">
            <v>REG</v>
          </cell>
          <cell r="D670">
            <v>5042</v>
          </cell>
          <cell r="H670" t="str">
            <v>Stellenbosch</v>
          </cell>
          <cell r="I670" t="str">
            <v>B</v>
          </cell>
          <cell r="J670" t="str">
            <v>Jamestown Housing</v>
          </cell>
          <cell r="K670" t="str">
            <v>New Roads &amp; Stormwater</v>
          </cell>
          <cell r="L670">
            <v>1209400</v>
          </cell>
          <cell r="M670">
            <v>0</v>
          </cell>
          <cell r="N670">
            <v>1209400</v>
          </cell>
          <cell r="Z670">
            <v>1209400</v>
          </cell>
          <cell r="AD670" t="str">
            <v>Jamestown Housing: New Roads &amp; Stormwater</v>
          </cell>
          <cell r="AE670">
            <v>1209400</v>
          </cell>
          <cell r="AF670">
            <v>0</v>
          </cell>
          <cell r="AG670">
            <v>1209400</v>
          </cell>
          <cell r="AH670">
            <v>0</v>
          </cell>
        </row>
        <row r="671">
          <cell r="C671" t="str">
            <v>REG</v>
          </cell>
          <cell r="D671">
            <v>5054</v>
          </cell>
          <cell r="H671" t="str">
            <v>Stellenbosch</v>
          </cell>
          <cell r="I671" t="str">
            <v>B</v>
          </cell>
          <cell r="J671" t="str">
            <v>Jamestown Housing</v>
          </cell>
          <cell r="K671" t="str">
            <v>New Street Lighting</v>
          </cell>
          <cell r="L671">
            <v>123120</v>
          </cell>
          <cell r="M671">
            <v>0</v>
          </cell>
          <cell r="N671">
            <v>123120</v>
          </cell>
          <cell r="Z671">
            <v>123120</v>
          </cell>
          <cell r="AD671" t="str">
            <v>Jamestown Housing: New Street Lighting</v>
          </cell>
          <cell r="AE671">
            <v>123120</v>
          </cell>
          <cell r="AF671">
            <v>0</v>
          </cell>
          <cell r="AG671">
            <v>123120</v>
          </cell>
          <cell r="AH671">
            <v>0</v>
          </cell>
        </row>
        <row r="672">
          <cell r="C672" t="str">
            <v>PRE-IMP</v>
          </cell>
          <cell r="D672">
            <v>111867</v>
          </cell>
          <cell r="H672" t="str">
            <v>Stellenbosch</v>
          </cell>
          <cell r="I672" t="str">
            <v>B</v>
          </cell>
          <cell r="J672" t="str">
            <v>Kayamandi: Watergang Housing</v>
          </cell>
          <cell r="K672" t="str">
            <v>Upgrade Main Sewer Outfall</v>
          </cell>
          <cell r="L672">
            <v>1577376</v>
          </cell>
          <cell r="M672">
            <v>86995</v>
          </cell>
          <cell r="N672">
            <v>1490381</v>
          </cell>
          <cell r="Z672">
            <v>1490381</v>
          </cell>
          <cell r="AD672" t="str">
            <v>Kayamandi: Watergang Housing: Upgrade Main Sewer Outfall</v>
          </cell>
          <cell r="AE672">
            <v>1577376</v>
          </cell>
          <cell r="AF672">
            <v>86995</v>
          </cell>
          <cell r="AG672">
            <v>1490381</v>
          </cell>
          <cell r="AH672">
            <v>0</v>
          </cell>
        </row>
        <row r="673">
          <cell r="C673" t="str">
            <v>PRE-IMP</v>
          </cell>
          <cell r="D673" t="str">
            <v>0141/BW/0506</v>
          </cell>
          <cell r="H673" t="str">
            <v>Stellenbosch</v>
          </cell>
          <cell r="I673" t="str">
            <v>B</v>
          </cell>
          <cell r="J673" t="str">
            <v>Kayamandi</v>
          </cell>
          <cell r="K673" t="str">
            <v>Upgrade Water Main Ph2</v>
          </cell>
          <cell r="L673">
            <v>547400</v>
          </cell>
          <cell r="M673">
            <v>250150.32</v>
          </cell>
          <cell r="N673">
            <v>297249.68</v>
          </cell>
          <cell r="Z673">
            <v>297249.68</v>
          </cell>
          <cell r="AD673" t="str">
            <v>Kayamandi: Upgrade Water Main Ph2</v>
          </cell>
          <cell r="AE673">
            <v>547400</v>
          </cell>
          <cell r="AF673">
            <v>250150.32</v>
          </cell>
          <cell r="AG673">
            <v>297249.68</v>
          </cell>
          <cell r="AH673">
            <v>0</v>
          </cell>
          <cell r="AJ673">
            <v>38502</v>
          </cell>
          <cell r="AL673">
            <v>38504</v>
          </cell>
          <cell r="AN673">
            <v>38504</v>
          </cell>
          <cell r="AP673">
            <v>38564</v>
          </cell>
          <cell r="AR673" t="str">
            <v>Pending</v>
          </cell>
        </row>
        <row r="674">
          <cell r="C674" t="str">
            <v>IMPL</v>
          </cell>
          <cell r="D674" t="str">
            <v>0160/BCL/0506</v>
          </cell>
          <cell r="F674" t="str">
            <v>EPWP</v>
          </cell>
          <cell r="H674" t="str">
            <v>Stellenbosch</v>
          </cell>
          <cell r="I674" t="str">
            <v>B</v>
          </cell>
          <cell r="J674" t="str">
            <v>Wemmershoek</v>
          </cell>
          <cell r="K674" t="str">
            <v>New Street Lighting</v>
          </cell>
          <cell r="L674">
            <v>330543</v>
          </cell>
          <cell r="M674">
            <v>289950</v>
          </cell>
          <cell r="N674">
            <v>40593</v>
          </cell>
          <cell r="Z674">
            <v>40593</v>
          </cell>
          <cell r="AB674" t="str">
            <v>Saving R40,593?</v>
          </cell>
          <cell r="AD674" t="str">
            <v>Wemmershoek: New Street Lighting</v>
          </cell>
          <cell r="AE674">
            <v>330543</v>
          </cell>
          <cell r="AF674">
            <v>289950</v>
          </cell>
          <cell r="AG674">
            <v>40593</v>
          </cell>
          <cell r="AH674">
            <v>0</v>
          </cell>
          <cell r="AJ674">
            <v>38878</v>
          </cell>
          <cell r="AK674">
            <v>38748</v>
          </cell>
          <cell r="AL674">
            <v>38865</v>
          </cell>
          <cell r="AM674">
            <v>38744</v>
          </cell>
          <cell r="AN674">
            <v>38878</v>
          </cell>
          <cell r="AO674">
            <v>38763</v>
          </cell>
          <cell r="AP674">
            <v>39019</v>
          </cell>
          <cell r="AR674" t="str">
            <v>IMPL</v>
          </cell>
          <cell r="AS674" t="str">
            <v>Project in construction</v>
          </cell>
        </row>
        <row r="675">
          <cell r="C675" t="str">
            <v>IMPL</v>
          </cell>
          <cell r="D675">
            <v>5045</v>
          </cell>
          <cell r="H675" t="str">
            <v>Stellenbosch</v>
          </cell>
          <cell r="I675" t="str">
            <v>B</v>
          </cell>
          <cell r="J675" t="str">
            <v>Lanquedoc</v>
          </cell>
          <cell r="K675" t="str">
            <v>Upgrade Roads &amp; Stormwater</v>
          </cell>
          <cell r="L675">
            <v>6020000</v>
          </cell>
          <cell r="M675">
            <v>2135868.79</v>
          </cell>
          <cell r="N675">
            <v>3884131.21</v>
          </cell>
          <cell r="O675">
            <v>1304573.69</v>
          </cell>
          <cell r="P675">
            <v>2192224.85</v>
          </cell>
          <cell r="R675">
            <v>387332.67</v>
          </cell>
          <cell r="AD675" t="str">
            <v>Lanquedoc: Upgrade Roads &amp; Stormwater</v>
          </cell>
          <cell r="AE675">
            <v>6020000</v>
          </cell>
          <cell r="AF675">
            <v>2135868.79</v>
          </cell>
          <cell r="AG675">
            <v>3884131.21</v>
          </cell>
          <cell r="AH675">
            <v>3884131.21</v>
          </cell>
          <cell r="AJ675">
            <v>39042</v>
          </cell>
          <cell r="AK675">
            <v>39099</v>
          </cell>
          <cell r="AL675">
            <v>39005</v>
          </cell>
          <cell r="AM675">
            <v>39069</v>
          </cell>
          <cell r="AN675">
            <v>39051</v>
          </cell>
          <cell r="AO675">
            <v>39111</v>
          </cell>
          <cell r="AP675">
            <v>39370</v>
          </cell>
        </row>
        <row r="676">
          <cell r="C676" t="str">
            <v>IMPL</v>
          </cell>
          <cell r="D676" t="str">
            <v>0180/PW/0506</v>
          </cell>
          <cell r="H676" t="str">
            <v>Stellenbosch</v>
          </cell>
          <cell r="I676" t="str">
            <v>P</v>
          </cell>
          <cell r="J676" t="str">
            <v>Kayamandi</v>
          </cell>
          <cell r="K676" t="str">
            <v>New Water Pump Station</v>
          </cell>
          <cell r="L676">
            <v>1560000</v>
          </cell>
          <cell r="M676">
            <v>723131.52</v>
          </cell>
          <cell r="N676">
            <v>836868.48</v>
          </cell>
          <cell r="Z676">
            <v>836868.48</v>
          </cell>
          <cell r="AD676" t="str">
            <v>Kayamandi: New Water Pump Station</v>
          </cell>
          <cell r="AE676">
            <v>1560000</v>
          </cell>
          <cell r="AF676">
            <v>723131.52</v>
          </cell>
          <cell r="AG676">
            <v>836868.48</v>
          </cell>
          <cell r="AH676">
            <v>0</v>
          </cell>
          <cell r="AJ676">
            <v>38671</v>
          </cell>
          <cell r="AL676">
            <v>38657</v>
          </cell>
          <cell r="AN676">
            <v>38676</v>
          </cell>
          <cell r="AP676">
            <v>38806</v>
          </cell>
          <cell r="AR676" t="str">
            <v>APR</v>
          </cell>
        </row>
        <row r="677">
          <cell r="C677" t="str">
            <v>IMPL</v>
          </cell>
          <cell r="D677" t="str">
            <v>0166/BCL/0506</v>
          </cell>
          <cell r="F677" t="str">
            <v>EPWP</v>
          </cell>
          <cell r="H677" t="str">
            <v>Stellenbosch</v>
          </cell>
          <cell r="I677" t="str">
            <v>B</v>
          </cell>
          <cell r="J677" t="str">
            <v>Idas Valley: Helshoogte</v>
          </cell>
          <cell r="K677" t="str">
            <v>New Street Lighting</v>
          </cell>
          <cell r="L677">
            <v>716800</v>
          </cell>
          <cell r="M677">
            <v>628771.93000000005</v>
          </cell>
          <cell r="N677">
            <v>88028.07</v>
          </cell>
          <cell r="Z677">
            <v>88028.07</v>
          </cell>
          <cell r="AD677" t="str">
            <v>Idas Valley: Helshoogte: Street Lighting</v>
          </cell>
          <cell r="AE677">
            <v>716800</v>
          </cell>
          <cell r="AF677">
            <v>628771.93000000005</v>
          </cell>
          <cell r="AG677">
            <v>88028.07</v>
          </cell>
          <cell r="AH677">
            <v>0</v>
          </cell>
          <cell r="AJ677">
            <v>38502</v>
          </cell>
          <cell r="AK677">
            <v>38748</v>
          </cell>
          <cell r="AL677">
            <v>38504</v>
          </cell>
          <cell r="AM677">
            <v>38744</v>
          </cell>
          <cell r="AN677">
            <v>38504</v>
          </cell>
          <cell r="AO677">
            <v>38763</v>
          </cell>
          <cell r="AP677">
            <v>38868</v>
          </cell>
          <cell r="AR677" t="str">
            <v>IMPL</v>
          </cell>
          <cell r="AS677" t="str">
            <v>Project in construction</v>
          </cell>
        </row>
        <row r="678">
          <cell r="C678" t="str">
            <v>IMPL</v>
          </cell>
          <cell r="D678" t="str">
            <v>0164/BCL/0506</v>
          </cell>
          <cell r="F678" t="str">
            <v>EPWP</v>
          </cell>
          <cell r="H678" t="str">
            <v>Stellenbosch</v>
          </cell>
          <cell r="I678" t="str">
            <v>B</v>
          </cell>
          <cell r="J678" t="str">
            <v>Franschhoek: La Motte</v>
          </cell>
          <cell r="K678" t="str">
            <v>New Street Lighting</v>
          </cell>
          <cell r="L678">
            <v>330543</v>
          </cell>
          <cell r="M678">
            <v>289950</v>
          </cell>
          <cell r="N678">
            <v>40593</v>
          </cell>
          <cell r="Z678">
            <v>40593</v>
          </cell>
          <cell r="AD678" t="str">
            <v>Franschhoek: La Motte: New Street Lighting</v>
          </cell>
          <cell r="AE678">
            <v>330543</v>
          </cell>
          <cell r="AF678">
            <v>289950</v>
          </cell>
          <cell r="AG678">
            <v>40593</v>
          </cell>
          <cell r="AH678">
            <v>0</v>
          </cell>
          <cell r="AJ678">
            <v>38502</v>
          </cell>
          <cell r="AK678">
            <v>38748</v>
          </cell>
          <cell r="AL678">
            <v>38504</v>
          </cell>
          <cell r="AM678">
            <v>38744</v>
          </cell>
          <cell r="AN678">
            <v>38504</v>
          </cell>
          <cell r="AO678">
            <v>38763</v>
          </cell>
          <cell r="AP678">
            <v>38564</v>
          </cell>
          <cell r="AR678" t="str">
            <v>IMPL</v>
          </cell>
          <cell r="AS678" t="str">
            <v>Project in construction</v>
          </cell>
        </row>
        <row r="679">
          <cell r="K679" t="str">
            <v>Total MIG Projects</v>
          </cell>
          <cell r="L679">
            <v>24211168</v>
          </cell>
          <cell r="M679">
            <v>4404817.5600000005</v>
          </cell>
          <cell r="N679">
            <v>11020364.440000001</v>
          </cell>
          <cell r="O679">
            <v>1304573.69</v>
          </cell>
          <cell r="P679">
            <v>2192224.85</v>
          </cell>
          <cell r="Q679">
            <v>0</v>
          </cell>
          <cell r="R679">
            <v>1987332.67</v>
          </cell>
          <cell r="S679">
            <v>1110000</v>
          </cell>
          <cell r="T679">
            <v>0</v>
          </cell>
          <cell r="U679">
            <v>0</v>
          </cell>
          <cell r="V679">
            <v>0</v>
          </cell>
          <cell r="W679">
            <v>0</v>
          </cell>
          <cell r="X679">
            <v>0</v>
          </cell>
          <cell r="Y679">
            <v>0</v>
          </cell>
          <cell r="Z679">
            <v>4426233.2300000004</v>
          </cell>
          <cell r="AA679">
            <v>8785986</v>
          </cell>
          <cell r="AD679" t="str">
            <v>Total MIG Projects</v>
          </cell>
          <cell r="AE679">
            <v>24211168</v>
          </cell>
          <cell r="AF679">
            <v>4404817.5600000005</v>
          </cell>
          <cell r="AG679">
            <v>11020364.440000001</v>
          </cell>
          <cell r="AH679">
            <v>6594131.21</v>
          </cell>
        </row>
        <row r="680">
          <cell r="N680" t="str">
            <v>Accumulative Total MIG Projects</v>
          </cell>
          <cell r="O680">
            <v>1304573.69</v>
          </cell>
          <cell r="P680">
            <v>3496798.54</v>
          </cell>
          <cell r="Q680">
            <v>3496798.54</v>
          </cell>
          <cell r="R680">
            <v>5484131.21</v>
          </cell>
          <cell r="S680">
            <v>6594131.21</v>
          </cell>
          <cell r="T680">
            <v>6594131.21</v>
          </cell>
          <cell r="U680">
            <v>6594131.21</v>
          </cell>
          <cell r="V680">
            <v>6594131.21</v>
          </cell>
          <cell r="W680">
            <v>6594131.21</v>
          </cell>
          <cell r="X680">
            <v>6594131.21</v>
          </cell>
          <cell r="Y680">
            <v>6594131.21</v>
          </cell>
          <cell r="Z680">
            <v>11020364.440000001</v>
          </cell>
        </row>
        <row r="682">
          <cell r="C682" t="str">
            <v>SMIF Projects</v>
          </cell>
        </row>
        <row r="683">
          <cell r="L683">
            <v>0</v>
          </cell>
          <cell r="M683">
            <v>0</v>
          </cell>
          <cell r="N683">
            <v>0</v>
          </cell>
          <cell r="AG683">
            <v>0</v>
          </cell>
          <cell r="AH683">
            <v>0</v>
          </cell>
        </row>
        <row r="684">
          <cell r="K684" t="str">
            <v>Total SMIF Projects</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D684" t="str">
            <v>Total SMIF Projects</v>
          </cell>
          <cell r="AE684">
            <v>0</v>
          </cell>
          <cell r="AF684">
            <v>0</v>
          </cell>
          <cell r="AG684">
            <v>0</v>
          </cell>
          <cell r="AH684">
            <v>0</v>
          </cell>
        </row>
        <row r="685">
          <cell r="N685" t="str">
            <v>Accumulative Total SMIF Projects</v>
          </cell>
          <cell r="O685">
            <v>0</v>
          </cell>
          <cell r="P685">
            <v>0</v>
          </cell>
          <cell r="Q685">
            <v>0</v>
          </cell>
          <cell r="R685">
            <v>0</v>
          </cell>
          <cell r="S685">
            <v>0</v>
          </cell>
          <cell r="T685">
            <v>0</v>
          </cell>
          <cell r="U685">
            <v>0</v>
          </cell>
          <cell r="V685">
            <v>0</v>
          </cell>
          <cell r="W685">
            <v>0</v>
          </cell>
          <cell r="X685">
            <v>0</v>
          </cell>
          <cell r="Y685">
            <v>0</v>
          </cell>
          <cell r="Z685">
            <v>0</v>
          </cell>
        </row>
        <row r="687">
          <cell r="C687" t="str">
            <v>PMU Projects</v>
          </cell>
        </row>
        <row r="688">
          <cell r="L688">
            <v>0</v>
          </cell>
          <cell r="M688">
            <v>0</v>
          </cell>
          <cell r="N688">
            <v>0</v>
          </cell>
          <cell r="AE688">
            <v>0</v>
          </cell>
          <cell r="AF688">
            <v>0</v>
          </cell>
          <cell r="AG688">
            <v>0</v>
          </cell>
          <cell r="AH688">
            <v>0</v>
          </cell>
          <cell r="AJ688" t="str">
            <v xml:space="preserve"> </v>
          </cell>
          <cell r="AL688" t="str">
            <v xml:space="preserve"> </v>
          </cell>
        </row>
        <row r="689">
          <cell r="K689" t="str">
            <v>Total PMU Projects</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D689" t="str">
            <v>Total PMU Projects</v>
          </cell>
          <cell r="AE689">
            <v>0</v>
          </cell>
          <cell r="AF689">
            <v>0</v>
          </cell>
          <cell r="AG689">
            <v>0</v>
          </cell>
          <cell r="AH689">
            <v>0</v>
          </cell>
        </row>
        <row r="690">
          <cell r="N690" t="str">
            <v>Accumulative Total PMU Projects</v>
          </cell>
          <cell r="O690">
            <v>0</v>
          </cell>
          <cell r="P690">
            <v>0</v>
          </cell>
          <cell r="Q690">
            <v>0</v>
          </cell>
          <cell r="R690">
            <v>0</v>
          </cell>
          <cell r="S690">
            <v>0</v>
          </cell>
          <cell r="T690">
            <v>0</v>
          </cell>
          <cell r="U690">
            <v>0</v>
          </cell>
          <cell r="V690">
            <v>0</v>
          </cell>
          <cell r="W690">
            <v>0</v>
          </cell>
          <cell r="X690">
            <v>0</v>
          </cell>
          <cell r="Y690">
            <v>0</v>
          </cell>
          <cell r="Z690">
            <v>0</v>
          </cell>
        </row>
        <row r="692">
          <cell r="C692" t="str">
            <v>Discontinued CMIP Projects</v>
          </cell>
        </row>
        <row r="693">
          <cell r="C693" t="str">
            <v>PRE-IMP</v>
          </cell>
          <cell r="D693">
            <v>5020.2</v>
          </cell>
          <cell r="H693" t="str">
            <v>Stellenbosch</v>
          </cell>
          <cell r="I693" t="str">
            <v>B</v>
          </cell>
          <cell r="J693" t="str">
            <v>Kayamandi</v>
          </cell>
          <cell r="K693" t="str">
            <v>High Mast Lighting</v>
          </cell>
          <cell r="L693">
            <v>250000</v>
          </cell>
          <cell r="M693">
            <v>0</v>
          </cell>
          <cell r="N693">
            <v>0</v>
          </cell>
          <cell r="AD693" t="str">
            <v>Kayamandi: Upgrade Community Lighting</v>
          </cell>
          <cell r="AE693">
            <v>250000</v>
          </cell>
          <cell r="AF693">
            <v>0</v>
          </cell>
          <cell r="AG693">
            <v>0</v>
          </cell>
          <cell r="AH693">
            <v>0</v>
          </cell>
          <cell r="AJ693">
            <v>37716</v>
          </cell>
          <cell r="AL693">
            <v>37710</v>
          </cell>
          <cell r="AN693" t="str">
            <v>10/04/2003</v>
          </cell>
          <cell r="AO693" t="str">
            <v/>
          </cell>
          <cell r="AP693" t="str">
            <v>15/06/2003</v>
          </cell>
          <cell r="AQ693" t="str">
            <v/>
          </cell>
          <cell r="AR693" t="str">
            <v>PRE-IMP</v>
          </cell>
          <cell r="AS693" t="str">
            <v>Project has not started yet</v>
          </cell>
        </row>
        <row r="694">
          <cell r="C694" t="str">
            <v>PRE-IMP</v>
          </cell>
          <cell r="D694">
            <v>5411.3</v>
          </cell>
          <cell r="H694" t="str">
            <v>Stellenbosch</v>
          </cell>
          <cell r="I694" t="str">
            <v>B</v>
          </cell>
          <cell r="J694" t="str">
            <v>Kayamandi</v>
          </cell>
          <cell r="K694" t="str">
            <v>Water</v>
          </cell>
          <cell r="L694">
            <v>2650000</v>
          </cell>
          <cell r="M694">
            <v>0</v>
          </cell>
          <cell r="N694">
            <v>0</v>
          </cell>
          <cell r="AD694" t="str">
            <v>Kayamandi: New Reservoir</v>
          </cell>
          <cell r="AE694">
            <v>2650000</v>
          </cell>
          <cell r="AF694">
            <v>0</v>
          </cell>
          <cell r="AG694">
            <v>0</v>
          </cell>
          <cell r="AH694">
            <v>0</v>
          </cell>
          <cell r="AJ694">
            <v>38231</v>
          </cell>
          <cell r="AL694">
            <v>38200</v>
          </cell>
          <cell r="AN694" t="str">
            <v>01/09/2004</v>
          </cell>
          <cell r="AO694" t="str">
            <v/>
          </cell>
          <cell r="AP694" t="str">
            <v>28/02/2005</v>
          </cell>
          <cell r="AQ694" t="str">
            <v/>
          </cell>
          <cell r="AS694" t="str">
            <v>Project not a priority any longer</v>
          </cell>
        </row>
        <row r="695">
          <cell r="C695" t="str">
            <v>PRE-IMP</v>
          </cell>
          <cell r="D695">
            <v>5412.3</v>
          </cell>
          <cell r="H695" t="str">
            <v>Stellenbosch</v>
          </cell>
          <cell r="I695" t="str">
            <v>B</v>
          </cell>
          <cell r="J695" t="str">
            <v>Kylemore</v>
          </cell>
          <cell r="K695" t="str">
            <v>Water</v>
          </cell>
          <cell r="L695">
            <v>2600000</v>
          </cell>
          <cell r="M695">
            <v>0</v>
          </cell>
          <cell r="N695">
            <v>0</v>
          </cell>
          <cell r="AD695" t="str">
            <v>Kylemore/Lanquedoc: New Reservoir</v>
          </cell>
          <cell r="AE695">
            <v>2600000</v>
          </cell>
          <cell r="AF695">
            <v>0</v>
          </cell>
          <cell r="AG695">
            <v>0</v>
          </cell>
          <cell r="AH695">
            <v>0</v>
          </cell>
          <cell r="AJ695">
            <v>38200</v>
          </cell>
          <cell r="AL695">
            <v>38200</v>
          </cell>
          <cell r="AN695" t="str">
            <v>01/08/2004</v>
          </cell>
          <cell r="AO695" t="str">
            <v/>
          </cell>
          <cell r="AP695" t="str">
            <v>15/12/2004</v>
          </cell>
          <cell r="AQ695" t="str">
            <v/>
          </cell>
          <cell r="AS695" t="str">
            <v>Project not a priority</v>
          </cell>
        </row>
        <row r="696">
          <cell r="K696" t="str">
            <v>Total Discontinued CMIP Projects</v>
          </cell>
          <cell r="L696">
            <v>5500000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D696" t="str">
            <v>Total Discontinued CMIP Projects</v>
          </cell>
          <cell r="AE696">
            <v>5500000</v>
          </cell>
          <cell r="AF696">
            <v>0</v>
          </cell>
          <cell r="AG696">
            <v>0</v>
          </cell>
          <cell r="AH696">
            <v>0</v>
          </cell>
        </row>
        <row r="697">
          <cell r="N697" t="str">
            <v>Accumulative Total Discontinued CMIP Projects</v>
          </cell>
          <cell r="O697">
            <v>0</v>
          </cell>
          <cell r="P697">
            <v>0</v>
          </cell>
          <cell r="Q697">
            <v>0</v>
          </cell>
          <cell r="R697">
            <v>0</v>
          </cell>
          <cell r="S697">
            <v>0</v>
          </cell>
          <cell r="T697">
            <v>0</v>
          </cell>
          <cell r="U697">
            <v>0</v>
          </cell>
          <cell r="V697">
            <v>0</v>
          </cell>
          <cell r="W697">
            <v>0</v>
          </cell>
          <cell r="X697">
            <v>0</v>
          </cell>
          <cell r="Y697">
            <v>0</v>
          </cell>
          <cell r="Z697">
            <v>0</v>
          </cell>
        </row>
        <row r="698">
          <cell r="Z698" t="str">
            <v>Total 2007/08</v>
          </cell>
          <cell r="AA698">
            <v>8785986</v>
          </cell>
        </row>
        <row r="700">
          <cell r="D700" t="str">
            <v>Breede Valley Municipality  (WC025)</v>
          </cell>
        </row>
        <row r="703">
          <cell r="D703" t="str">
            <v>Summary</v>
          </cell>
          <cell r="Q703" t="str">
            <v>Roll-over from 2006/07 Allocation</v>
          </cell>
          <cell r="R703">
            <v>0</v>
          </cell>
          <cell r="AD703" t="str">
            <v>Roll-over from 2006/07 Allocation</v>
          </cell>
          <cell r="AE703">
            <v>0</v>
          </cell>
        </row>
        <row r="704">
          <cell r="Q704" t="str">
            <v>2006/07 Additional MIG Flood Damage Funding</v>
          </cell>
          <cell r="R704">
            <v>0</v>
          </cell>
          <cell r="AD704" t="str">
            <v>2006/07 Additional MIG Flood Damage Funding</v>
          </cell>
          <cell r="AE704">
            <v>0</v>
          </cell>
        </row>
        <row r="705">
          <cell r="Q705" t="str">
            <v>2007/08 MIG Allocation</v>
          </cell>
          <cell r="R705">
            <v>7760226.488525155</v>
          </cell>
          <cell r="U705" t="str">
            <v xml:space="preserve"> </v>
          </cell>
          <cell r="AD705" t="str">
            <v>2007/08 MIG Allocation</v>
          </cell>
          <cell r="AE705">
            <v>7760226.488525155</v>
          </cell>
        </row>
        <row r="706">
          <cell r="Q706" t="str">
            <v>Reallocation of 2006/07 MIG Allocation</v>
          </cell>
          <cell r="U706">
            <v>-50000</v>
          </cell>
          <cell r="AD706" t="str">
            <v>Reallocation of 2006/07 MIG Allocation</v>
          </cell>
          <cell r="AE706">
            <v>0</v>
          </cell>
        </row>
        <row r="707">
          <cell r="D707" t="str">
            <v xml:space="preserve"> </v>
          </cell>
          <cell r="Q707" t="str">
            <v>Total MIG Funds available for 2007/08</v>
          </cell>
          <cell r="R707">
            <v>7760226.488525155</v>
          </cell>
          <cell r="U707" t="str">
            <v>All Registered Projects</v>
          </cell>
          <cell r="X707" t="str">
            <v xml:space="preserve"> </v>
          </cell>
          <cell r="AD707" t="str">
            <v>Total MIG Funds available for 2007/08</v>
          </cell>
          <cell r="AE707">
            <v>7760226.488525155</v>
          </cell>
        </row>
        <row r="708">
          <cell r="D708" t="str">
            <v>Note: Submitted projects include :</v>
          </cell>
          <cell r="Q708" t="str">
            <v>CMIP Projects with expenditure up to 31 March 2006</v>
          </cell>
          <cell r="R708">
            <v>335084.15000000002</v>
          </cell>
          <cell r="U708">
            <v>335084.15000000002</v>
          </cell>
        </row>
        <row r="709">
          <cell r="D709" t="str">
            <v xml:space="preserve"> - Projects submitted for MIG registration</v>
          </cell>
          <cell r="Q709" t="str">
            <v>MIG Projects Submitted</v>
          </cell>
          <cell r="R709">
            <v>14620961.6</v>
          </cell>
          <cell r="U709">
            <v>14620961.6</v>
          </cell>
          <cell r="Y709" t="str">
            <v>Balance of MIG after March 2008</v>
          </cell>
        </row>
        <row r="710">
          <cell r="D710" t="str">
            <v xml:space="preserve"> - MIG Registered Projects</v>
          </cell>
          <cell r="Q710" t="str">
            <v>PMU  Commitments</v>
          </cell>
          <cell r="R710">
            <v>0</v>
          </cell>
          <cell r="U710">
            <v>0</v>
          </cell>
          <cell r="Y710" t="str">
            <v>All Submitted Projects</v>
          </cell>
          <cell r="Z710">
            <v>1140000</v>
          </cell>
        </row>
        <row r="711">
          <cell r="Q711" t="str">
            <v>Discontinued CMIP Commitments</v>
          </cell>
          <cell r="R711">
            <v>0</v>
          </cell>
          <cell r="U711">
            <v>0</v>
          </cell>
          <cell r="Y711" t="str">
            <v>All Approved Projects</v>
          </cell>
        </row>
        <row r="712">
          <cell r="Q712" t="str">
            <v>All Submitted Projects</v>
          </cell>
          <cell r="R712">
            <v>14956045.75</v>
          </cell>
          <cell r="U712">
            <v>14956045.75</v>
          </cell>
          <cell r="X712" t="str">
            <v>All Approved Projects</v>
          </cell>
        </row>
        <row r="713">
          <cell r="Q713" t="str">
            <v>Possible Over Commitment</v>
          </cell>
          <cell r="R713">
            <v>7195819.261474845</v>
          </cell>
          <cell r="U713">
            <v>7195819.261474845</v>
          </cell>
          <cell r="X713" t="str">
            <v>Actual Over Commitment</v>
          </cell>
        </row>
        <row r="715">
          <cell r="N715" t="str">
            <v>Quarterly Total for Submitted Projects</v>
          </cell>
          <cell r="O715">
            <v>6178540.4900000002</v>
          </cell>
          <cell r="R715">
            <v>803522.37</v>
          </cell>
          <cell r="U715">
            <v>0</v>
          </cell>
          <cell r="X715">
            <v>7973982.8900000006</v>
          </cell>
        </row>
        <row r="716">
          <cell r="N716" t="str">
            <v>Accumulative Quarterly Total</v>
          </cell>
          <cell r="O716">
            <v>6178540.4900000002</v>
          </cell>
          <cell r="R716">
            <v>6982062.8600000003</v>
          </cell>
          <cell r="U716">
            <v>6982062.8600000003</v>
          </cell>
          <cell r="X716">
            <v>14956045.75</v>
          </cell>
        </row>
        <row r="718">
          <cell r="N718" t="str">
            <v>Submitted Projects Monthly Total</v>
          </cell>
          <cell r="O718">
            <v>1527493.5299999998</v>
          </cell>
          <cell r="P718">
            <v>2255779.31</v>
          </cell>
          <cell r="Q718">
            <v>2395267.6500000004</v>
          </cell>
          <cell r="R718">
            <v>803522.37</v>
          </cell>
          <cell r="S718">
            <v>0</v>
          </cell>
          <cell r="T718">
            <v>0</v>
          </cell>
          <cell r="U718">
            <v>0</v>
          </cell>
          <cell r="V718">
            <v>0</v>
          </cell>
          <cell r="W718">
            <v>0</v>
          </cell>
          <cell r="X718">
            <v>0</v>
          </cell>
          <cell r="Y718">
            <v>0</v>
          </cell>
          <cell r="Z718">
            <v>7973982.8900000006</v>
          </cell>
        </row>
        <row r="719">
          <cell r="N719" t="str">
            <v>Accumulative Monthly Total</v>
          </cell>
          <cell r="O719">
            <v>1527493.5299999998</v>
          </cell>
          <cell r="P719">
            <v>3783272.84</v>
          </cell>
          <cell r="Q719">
            <v>6178540.4900000002</v>
          </cell>
          <cell r="R719">
            <v>6982062.8600000003</v>
          </cell>
          <cell r="S719">
            <v>6982062.8600000003</v>
          </cell>
          <cell r="T719">
            <v>6982062.8600000003</v>
          </cell>
          <cell r="U719">
            <v>6982062.8600000003</v>
          </cell>
          <cell r="V719">
            <v>6982062.8600000003</v>
          </cell>
          <cell r="W719">
            <v>6982062.8600000003</v>
          </cell>
          <cell r="X719">
            <v>6982062.8600000003</v>
          </cell>
          <cell r="Y719">
            <v>6982062.8600000003</v>
          </cell>
          <cell r="Z719">
            <v>14956045.75</v>
          </cell>
        </row>
        <row r="721">
          <cell r="N721" t="str">
            <v>Certified / Estimated Expenditure on Registered Projects Monthly Total</v>
          </cell>
          <cell r="O721">
            <v>1527493.5299999998</v>
          </cell>
          <cell r="P721">
            <v>2255779.31</v>
          </cell>
          <cell r="Q721">
            <v>2395267.6500000004</v>
          </cell>
          <cell r="R721">
            <v>803522.37</v>
          </cell>
          <cell r="S721">
            <v>0</v>
          </cell>
          <cell r="T721">
            <v>0</v>
          </cell>
          <cell r="U721">
            <v>0</v>
          </cell>
          <cell r="V721">
            <v>0</v>
          </cell>
          <cell r="W721">
            <v>0</v>
          </cell>
          <cell r="X721">
            <v>0</v>
          </cell>
          <cell r="Y721">
            <v>0</v>
          </cell>
          <cell r="Z721">
            <v>7973982.8900000006</v>
          </cell>
        </row>
        <row r="722">
          <cell r="N722" t="str">
            <v>Accumulative Total</v>
          </cell>
          <cell r="O722">
            <v>1527493.5299999998</v>
          </cell>
          <cell r="P722">
            <v>3783272.84</v>
          </cell>
          <cell r="Q722">
            <v>6178540.4900000002</v>
          </cell>
          <cell r="R722">
            <v>6982062.8600000003</v>
          </cell>
          <cell r="S722">
            <v>6982062.8600000003</v>
          </cell>
          <cell r="T722">
            <v>6982062.8600000003</v>
          </cell>
          <cell r="U722">
            <v>6982062.8600000003</v>
          </cell>
          <cell r="V722">
            <v>6982062.8600000003</v>
          </cell>
          <cell r="W722">
            <v>6982062.8600000003</v>
          </cell>
          <cell r="X722">
            <v>6982062.8600000003</v>
          </cell>
          <cell r="Y722">
            <v>6982062.8600000003</v>
          </cell>
          <cell r="Z722">
            <v>14956045.75</v>
          </cell>
        </row>
        <row r="724">
          <cell r="N724" t="str">
            <v>2006/07 Baseline Estimate</v>
          </cell>
          <cell r="O724">
            <v>4178540.49</v>
          </cell>
          <cell r="P724">
            <v>1500000</v>
          </cell>
          <cell r="Q724">
            <v>500000</v>
          </cell>
          <cell r="R724">
            <v>500000</v>
          </cell>
          <cell r="S724">
            <v>320316</v>
          </cell>
          <cell r="T724">
            <v>0</v>
          </cell>
          <cell r="U724">
            <v>0</v>
          </cell>
          <cell r="V724">
            <v>0</v>
          </cell>
          <cell r="W724">
            <v>0</v>
          </cell>
          <cell r="X724">
            <v>0</v>
          </cell>
          <cell r="Y724">
            <v>261370</v>
          </cell>
          <cell r="Z724">
            <v>500000</v>
          </cell>
        </row>
        <row r="725">
          <cell r="N725" t="str">
            <v>Accumulative Total</v>
          </cell>
          <cell r="O725">
            <v>4178540.49</v>
          </cell>
          <cell r="P725">
            <v>5678540.4900000002</v>
          </cell>
          <cell r="Q725">
            <v>6178540.4900000002</v>
          </cell>
          <cell r="R725">
            <v>6678540.4900000002</v>
          </cell>
          <cell r="S725">
            <v>6998856.4900000002</v>
          </cell>
          <cell r="T725">
            <v>6998856.4900000002</v>
          </cell>
          <cell r="U725">
            <v>6998856.4900000002</v>
          </cell>
          <cell r="V725">
            <v>6998856.4900000002</v>
          </cell>
          <cell r="W725">
            <v>6998856.4900000002</v>
          </cell>
          <cell r="X725">
            <v>6998856.4900000002</v>
          </cell>
          <cell r="Y725">
            <v>7260226.4900000002</v>
          </cell>
          <cell r="Z725">
            <v>7760226.4900000002</v>
          </cell>
        </row>
        <row r="727">
          <cell r="C727" t="str">
            <v>CMIP Projects with expenditure up to 31 March 2006</v>
          </cell>
        </row>
        <row r="728">
          <cell r="C728" t="str">
            <v>IMPL</v>
          </cell>
          <cell r="D728">
            <v>5041.2</v>
          </cell>
          <cell r="H728" t="str">
            <v>Breede Valley</v>
          </cell>
          <cell r="I728" t="str">
            <v>B</v>
          </cell>
          <cell r="J728" t="str">
            <v>Stetteynskloof Dam</v>
          </cell>
          <cell r="K728" t="str">
            <v>Water</v>
          </cell>
          <cell r="L728">
            <v>982336.43</v>
          </cell>
          <cell r="M728">
            <v>662659.56000000006</v>
          </cell>
          <cell r="N728">
            <v>319676.44</v>
          </cell>
          <cell r="Z728">
            <v>319676.44</v>
          </cell>
          <cell r="AB728" t="str">
            <v>Refer to project 5041.1 under Cape Winelands DM</v>
          </cell>
          <cell r="AD728" t="str">
            <v>Worcester: Rehabilitate Water Treatment at Stettynskloof Dam</v>
          </cell>
          <cell r="AE728">
            <v>982336.43</v>
          </cell>
          <cell r="AF728">
            <v>662659.56000000006</v>
          </cell>
          <cell r="AG728">
            <v>319676.44</v>
          </cell>
          <cell r="AH728">
            <v>0</v>
          </cell>
          <cell r="AJ728">
            <v>37817</v>
          </cell>
          <cell r="AL728">
            <v>37803</v>
          </cell>
          <cell r="AN728" t="str">
            <v>15/10/2004</v>
          </cell>
          <cell r="AO728" t="str">
            <v/>
          </cell>
          <cell r="AP728">
            <v>38686</v>
          </cell>
          <cell r="AQ728" t="str">
            <v/>
          </cell>
          <cell r="AR728" t="str">
            <v>COMPL</v>
          </cell>
          <cell r="AS728" t="str">
            <v>Project completed</v>
          </cell>
        </row>
        <row r="729">
          <cell r="C729" t="str">
            <v>IMPL</v>
          </cell>
          <cell r="D729">
            <v>5483.3</v>
          </cell>
          <cell r="F729" t="str">
            <v>EPWP</v>
          </cell>
          <cell r="H729" t="str">
            <v>Breede Valley</v>
          </cell>
          <cell r="I729" t="str">
            <v>B</v>
          </cell>
          <cell r="J729" t="str">
            <v>Touws River: Bok River</v>
          </cell>
          <cell r="K729" t="str">
            <v>Water</v>
          </cell>
          <cell r="L729">
            <v>2730000</v>
          </cell>
          <cell r="M729">
            <v>2714592.29</v>
          </cell>
          <cell r="N729">
            <v>15407.71</v>
          </cell>
          <cell r="Z729">
            <v>15407.71</v>
          </cell>
          <cell r="AD729" t="str">
            <v>Touws River: Bok River: Rehabilitate Water Supply Ph3</v>
          </cell>
          <cell r="AE729">
            <v>2730000</v>
          </cell>
          <cell r="AF729">
            <v>2714592.29</v>
          </cell>
          <cell r="AG729">
            <v>15407.71</v>
          </cell>
          <cell r="AH729">
            <v>0</v>
          </cell>
          <cell r="AJ729">
            <v>38548</v>
          </cell>
          <cell r="AK729">
            <v>38734</v>
          </cell>
          <cell r="AL729">
            <v>38533</v>
          </cell>
          <cell r="AM729">
            <v>38699</v>
          </cell>
          <cell r="AN729" t="str">
            <v>01/08/2005</v>
          </cell>
          <cell r="AO729">
            <v>38734</v>
          </cell>
          <cell r="AP729">
            <v>38820</v>
          </cell>
          <cell r="AQ729" t="str">
            <v/>
          </cell>
          <cell r="AR729" t="str">
            <v>PRE-IMP</v>
          </cell>
          <cell r="AS729" t="str">
            <v>Project 30% completed</v>
          </cell>
        </row>
        <row r="730">
          <cell r="K730" t="str">
            <v>Total CMIP Projects with expenditure up to 31 March 2006</v>
          </cell>
          <cell r="L730">
            <v>3712336.43</v>
          </cell>
          <cell r="M730">
            <v>3377251.85</v>
          </cell>
          <cell r="N730">
            <v>335084.15000000002</v>
          </cell>
          <cell r="O730">
            <v>0</v>
          </cell>
          <cell r="P730">
            <v>0</v>
          </cell>
          <cell r="Q730">
            <v>0</v>
          </cell>
          <cell r="R730">
            <v>0</v>
          </cell>
          <cell r="S730">
            <v>0</v>
          </cell>
          <cell r="T730">
            <v>0</v>
          </cell>
          <cell r="U730">
            <v>0</v>
          </cell>
          <cell r="V730">
            <v>0</v>
          </cell>
          <cell r="W730">
            <v>0</v>
          </cell>
          <cell r="X730">
            <v>0</v>
          </cell>
          <cell r="Y730">
            <v>0</v>
          </cell>
          <cell r="Z730">
            <v>335084.15000000002</v>
          </cell>
          <cell r="AA730">
            <v>0</v>
          </cell>
          <cell r="AD730" t="str">
            <v>Total CMIP Projects with expenditure up to 31 March 2006</v>
          </cell>
          <cell r="AE730">
            <v>3712336.43</v>
          </cell>
          <cell r="AF730">
            <v>3377251.85</v>
          </cell>
          <cell r="AG730">
            <v>335084.15000000002</v>
          </cell>
          <cell r="AH730">
            <v>0</v>
          </cell>
        </row>
        <row r="731">
          <cell r="N731" t="str">
            <v>Accumulative Total CMIP Projects with expenditure up to 31 March 2006</v>
          </cell>
          <cell r="O731">
            <v>0</v>
          </cell>
          <cell r="P731">
            <v>0</v>
          </cell>
          <cell r="Q731">
            <v>0</v>
          </cell>
          <cell r="R731">
            <v>0</v>
          </cell>
          <cell r="S731">
            <v>0</v>
          </cell>
          <cell r="T731">
            <v>0</v>
          </cell>
          <cell r="U731">
            <v>0</v>
          </cell>
          <cell r="V731">
            <v>0</v>
          </cell>
          <cell r="W731">
            <v>0</v>
          </cell>
          <cell r="X731">
            <v>0</v>
          </cell>
          <cell r="Y731">
            <v>0</v>
          </cell>
          <cell r="Z731">
            <v>335084.15000000002</v>
          </cell>
        </row>
        <row r="733">
          <cell r="C733" t="str">
            <v>MIG Projects</v>
          </cell>
          <cell r="N733">
            <v>0</v>
          </cell>
        </row>
        <row r="734">
          <cell r="C734" t="str">
            <v>Pending</v>
          </cell>
          <cell r="D734">
            <v>124512</v>
          </cell>
          <cell r="H734" t="str">
            <v>Breede Valley</v>
          </cell>
          <cell r="I734" t="str">
            <v>B</v>
          </cell>
          <cell r="J734" t="str">
            <v>De Doorns</v>
          </cell>
          <cell r="K734" t="str">
            <v>New 2,5Ml Reservoir &amp; Pipeline</v>
          </cell>
          <cell r="L734">
            <v>1140000</v>
          </cell>
          <cell r="M734">
            <v>0</v>
          </cell>
          <cell r="N734">
            <v>0</v>
          </cell>
          <cell r="AA734">
            <v>1140000</v>
          </cell>
          <cell r="AD734" t="str">
            <v>De Doorns: New 2,5Ml Reservoir &amp; Pipeline</v>
          </cell>
          <cell r="AE734">
            <v>1140000</v>
          </cell>
          <cell r="AF734">
            <v>0</v>
          </cell>
          <cell r="AG734">
            <v>0</v>
          </cell>
          <cell r="AH734">
            <v>0</v>
          </cell>
        </row>
        <row r="735">
          <cell r="C735" t="str">
            <v>REG</v>
          </cell>
          <cell r="D735">
            <v>123964</v>
          </cell>
          <cell r="H735" t="str">
            <v>Breede Valley</v>
          </cell>
          <cell r="I735" t="str">
            <v>B</v>
          </cell>
          <cell r="J735" t="str">
            <v>De Doorns Sports Field</v>
          </cell>
          <cell r="K735" t="str">
            <v>New High Mast Lighting</v>
          </cell>
          <cell r="L735">
            <v>200000</v>
          </cell>
          <cell r="M735">
            <v>0</v>
          </cell>
          <cell r="N735">
            <v>200000</v>
          </cell>
          <cell r="Z735">
            <v>200000</v>
          </cell>
          <cell r="AD735" t="str">
            <v>De Doorns Sports Field: New High Mast Lighting</v>
          </cell>
          <cell r="AE735">
            <v>200000</v>
          </cell>
          <cell r="AF735">
            <v>0</v>
          </cell>
          <cell r="AG735">
            <v>200000</v>
          </cell>
          <cell r="AH735">
            <v>0</v>
          </cell>
        </row>
        <row r="736">
          <cell r="C736" t="str">
            <v>REG</v>
          </cell>
          <cell r="D736">
            <v>123076</v>
          </cell>
          <cell r="H736" t="str">
            <v>Breede Valley</v>
          </cell>
          <cell r="I736" t="str">
            <v>B</v>
          </cell>
          <cell r="J736" t="str">
            <v>Rawsonville</v>
          </cell>
          <cell r="K736" t="str">
            <v>Water Reticulation</v>
          </cell>
          <cell r="L736">
            <v>342000</v>
          </cell>
          <cell r="M736">
            <v>0</v>
          </cell>
          <cell r="N736">
            <v>342000</v>
          </cell>
          <cell r="Z736">
            <v>342000</v>
          </cell>
          <cell r="AD736" t="str">
            <v>Rawsonville: Water Reticulation</v>
          </cell>
          <cell r="AE736">
            <v>342000</v>
          </cell>
          <cell r="AF736">
            <v>0</v>
          </cell>
          <cell r="AG736">
            <v>342000</v>
          </cell>
          <cell r="AH736">
            <v>0</v>
          </cell>
        </row>
        <row r="737">
          <cell r="C737" t="str">
            <v>REG</v>
          </cell>
          <cell r="D737">
            <v>123084</v>
          </cell>
          <cell r="H737" t="str">
            <v>Breede Valley</v>
          </cell>
          <cell r="I737" t="str">
            <v>B</v>
          </cell>
          <cell r="J737" t="str">
            <v>Rawsonville</v>
          </cell>
          <cell r="K737" t="str">
            <v>Sewer Reticulation</v>
          </cell>
          <cell r="L737">
            <v>570000</v>
          </cell>
          <cell r="M737">
            <v>0</v>
          </cell>
          <cell r="N737">
            <v>570000</v>
          </cell>
          <cell r="Z737">
            <v>570000</v>
          </cell>
          <cell r="AD737" t="str">
            <v>Rawsonville: Sewer Reticulation</v>
          </cell>
          <cell r="AE737">
            <v>570000</v>
          </cell>
          <cell r="AF737">
            <v>0</v>
          </cell>
          <cell r="AG737">
            <v>570000</v>
          </cell>
          <cell r="AH737">
            <v>0</v>
          </cell>
        </row>
        <row r="738">
          <cell r="C738" t="str">
            <v>REG</v>
          </cell>
          <cell r="D738">
            <v>112008</v>
          </cell>
          <cell r="H738" t="str">
            <v>Breede Valley</v>
          </cell>
          <cell r="I738" t="str">
            <v>B</v>
          </cell>
          <cell r="J738" t="str">
            <v>Rawsonville: De Nova: Informal Settlement</v>
          </cell>
          <cell r="K738" t="str">
            <v>New Sewerage Reticulation System</v>
          </cell>
          <cell r="L738">
            <v>250000</v>
          </cell>
          <cell r="M738">
            <v>0</v>
          </cell>
          <cell r="N738">
            <v>250000</v>
          </cell>
          <cell r="Z738">
            <v>250000</v>
          </cell>
          <cell r="AD738" t="str">
            <v>Rawsonville: De Nova: Informal Settlement: New Sewerage Reticulation System</v>
          </cell>
          <cell r="AE738">
            <v>250000</v>
          </cell>
          <cell r="AF738">
            <v>0</v>
          </cell>
          <cell r="AG738">
            <v>250000</v>
          </cell>
          <cell r="AH738">
            <v>0</v>
          </cell>
        </row>
        <row r="739">
          <cell r="C739" t="str">
            <v>REG</v>
          </cell>
          <cell r="D739">
            <v>124003</v>
          </cell>
          <cell r="H739" t="str">
            <v>Breede Valley</v>
          </cell>
          <cell r="I739" t="str">
            <v>B</v>
          </cell>
          <cell r="J739" t="str">
            <v>Touws River Sports Coplex</v>
          </cell>
          <cell r="K739" t="str">
            <v>New High Mast Lighting</v>
          </cell>
          <cell r="L739">
            <v>250000</v>
          </cell>
          <cell r="M739">
            <v>0</v>
          </cell>
          <cell r="N739">
            <v>250000</v>
          </cell>
          <cell r="Z739">
            <v>250000</v>
          </cell>
          <cell r="AD739" t="str">
            <v>Touws River Sports Coplex: New High Mast Lighting</v>
          </cell>
          <cell r="AE739">
            <v>250000</v>
          </cell>
          <cell r="AF739">
            <v>0</v>
          </cell>
          <cell r="AG739">
            <v>250000</v>
          </cell>
          <cell r="AH739">
            <v>0</v>
          </cell>
        </row>
        <row r="740">
          <cell r="C740" t="str">
            <v>REG</v>
          </cell>
          <cell r="D740">
            <v>121778</v>
          </cell>
          <cell r="H740" t="str">
            <v>Breede Valley</v>
          </cell>
          <cell r="I740" t="str">
            <v>B</v>
          </cell>
          <cell r="J740" t="str">
            <v>Worcester</v>
          </cell>
          <cell r="K740" t="str">
            <v>Rehabilitate Roads &amp; Streets Ph1</v>
          </cell>
          <cell r="L740">
            <v>6000000</v>
          </cell>
          <cell r="M740">
            <v>0</v>
          </cell>
          <cell r="N740">
            <v>6000000</v>
          </cell>
          <cell r="Z740">
            <v>6000000</v>
          </cell>
          <cell r="AD740" t="str">
            <v>Worcester: Rehabilitate Roads &amp; Streets Ph1</v>
          </cell>
          <cell r="AE740">
            <v>6000000</v>
          </cell>
          <cell r="AF740">
            <v>0</v>
          </cell>
          <cell r="AG740">
            <v>6000000</v>
          </cell>
          <cell r="AH740">
            <v>0</v>
          </cell>
        </row>
        <row r="741">
          <cell r="C741" t="str">
            <v>IMPL</v>
          </cell>
          <cell r="D741">
            <v>4329</v>
          </cell>
          <cell r="H741" t="str">
            <v>Breede Valley</v>
          </cell>
          <cell r="I741" t="str">
            <v>B</v>
          </cell>
          <cell r="J741" t="str">
            <v>De Doorns</v>
          </cell>
          <cell r="K741" t="str">
            <v>New 500Kl Reservoir</v>
          </cell>
          <cell r="L741">
            <v>2569560</v>
          </cell>
          <cell r="M741">
            <v>379903.48</v>
          </cell>
          <cell r="N741">
            <v>2189656.52</v>
          </cell>
          <cell r="O741">
            <v>495346.77</v>
          </cell>
          <cell r="P741">
            <v>544641.67000000004</v>
          </cell>
          <cell r="Q741">
            <v>1075540.3700000001</v>
          </cell>
          <cell r="R741">
            <v>74127.710000000006</v>
          </cell>
          <cell r="S741" t="str">
            <v xml:space="preserve"> </v>
          </cell>
          <cell r="T741" t="str">
            <v xml:space="preserve"> </v>
          </cell>
          <cell r="AD741" t="str">
            <v>De Doorns: New 500Kl Reservoir</v>
          </cell>
          <cell r="AE741">
            <v>2569560</v>
          </cell>
          <cell r="AF741">
            <v>379903.48</v>
          </cell>
          <cell r="AG741">
            <v>2189656.52</v>
          </cell>
          <cell r="AH741">
            <v>2189656.52</v>
          </cell>
        </row>
        <row r="742">
          <cell r="C742" t="str">
            <v>IMPL</v>
          </cell>
          <cell r="D742" t="str">
            <v>0028/BW/0405</v>
          </cell>
          <cell r="H742" t="str">
            <v>Breede Valley</v>
          </cell>
          <cell r="I742" t="str">
            <v>B</v>
          </cell>
          <cell r="J742" t="str">
            <v>De Doorns Sports Field Ph1; 34 stands)</v>
          </cell>
          <cell r="K742" t="str">
            <v>Water</v>
          </cell>
          <cell r="L742">
            <v>100000</v>
          </cell>
          <cell r="M742">
            <v>90000</v>
          </cell>
          <cell r="N742">
            <v>10000</v>
          </cell>
          <cell r="Z742">
            <v>10000</v>
          </cell>
          <cell r="AD742" t="str">
            <v>De Doorns Sports Field Ph1; 34 stnds: New Water Reticulation</v>
          </cell>
          <cell r="AE742">
            <v>100000</v>
          </cell>
          <cell r="AF742">
            <v>90000</v>
          </cell>
          <cell r="AG742">
            <v>10000</v>
          </cell>
          <cell r="AH742">
            <v>0</v>
          </cell>
          <cell r="AJ742">
            <v>38306</v>
          </cell>
          <cell r="AL742">
            <v>38306</v>
          </cell>
          <cell r="AN742" t="str">
            <v>30/11/2004</v>
          </cell>
          <cell r="AO742" t="str">
            <v/>
          </cell>
          <cell r="AP742" t="str">
            <v>30/01/2005</v>
          </cell>
          <cell r="AQ742" t="str">
            <v/>
          </cell>
          <cell r="AR742" t="str">
            <v>COMPL</v>
          </cell>
          <cell r="AS742" t="str">
            <v>Project completed?</v>
          </cell>
        </row>
        <row r="743">
          <cell r="C743" t="str">
            <v>IMPL</v>
          </cell>
          <cell r="D743" t="str">
            <v>0029/BS/0405</v>
          </cell>
          <cell r="F743" t="str">
            <v>EPWP</v>
          </cell>
          <cell r="H743" t="str">
            <v>Breede Valley</v>
          </cell>
          <cell r="I743" t="str">
            <v>B</v>
          </cell>
          <cell r="J743" t="str">
            <v>De Doorns Sports Field Ph1; 34 stands)</v>
          </cell>
          <cell r="K743" t="str">
            <v>Sewer</v>
          </cell>
          <cell r="L743">
            <v>113700</v>
          </cell>
          <cell r="M743">
            <v>96802.26</v>
          </cell>
          <cell r="N743">
            <v>16898.740000000002</v>
          </cell>
          <cell r="Z743">
            <v>16898.740000000002</v>
          </cell>
          <cell r="AD743" t="str">
            <v>De Doorns Sports Field Ph1; 34 stnds: New Sewer Reticulation</v>
          </cell>
          <cell r="AE743">
            <v>113700</v>
          </cell>
          <cell r="AF743">
            <v>96802.26</v>
          </cell>
          <cell r="AG743">
            <v>16898.740000000002</v>
          </cell>
          <cell r="AH743">
            <v>0</v>
          </cell>
          <cell r="AJ743">
            <v>38306</v>
          </cell>
          <cell r="AL743">
            <v>38306</v>
          </cell>
          <cell r="AN743" t="str">
            <v>30/11/2004</v>
          </cell>
          <cell r="AO743" t="str">
            <v/>
          </cell>
          <cell r="AP743" t="str">
            <v>31/01/2005</v>
          </cell>
          <cell r="AQ743" t="str">
            <v/>
          </cell>
          <cell r="AR743" t="str">
            <v>COMPL</v>
          </cell>
          <cell r="AS743" t="str">
            <v>Project completed?</v>
          </cell>
        </row>
        <row r="744">
          <cell r="C744" t="str">
            <v>IMPL</v>
          </cell>
          <cell r="D744">
            <v>123927</v>
          </cell>
          <cell r="H744" t="str">
            <v>Breede Valley</v>
          </cell>
          <cell r="I744" t="str">
            <v>B</v>
          </cell>
          <cell r="J744" t="str">
            <v>De Doorns, South of N1: Housing Development</v>
          </cell>
          <cell r="K744" t="str">
            <v>New High Mast Lighting</v>
          </cell>
          <cell r="L744">
            <v>650000</v>
          </cell>
          <cell r="M744">
            <v>0</v>
          </cell>
          <cell r="N744">
            <v>650000</v>
          </cell>
          <cell r="P744">
            <v>358828.45</v>
          </cell>
          <cell r="R744">
            <v>291171.55</v>
          </cell>
          <cell r="AD744" t="str">
            <v>De Doorns, South of N1: Housing Development: New High Mast Lighting</v>
          </cell>
          <cell r="AE744">
            <v>650000</v>
          </cell>
          <cell r="AF744">
            <v>0</v>
          </cell>
          <cell r="AG744">
            <v>650000</v>
          </cell>
          <cell r="AH744">
            <v>650000</v>
          </cell>
        </row>
        <row r="745">
          <cell r="C745" t="str">
            <v>IMPL</v>
          </cell>
          <cell r="D745">
            <v>122550</v>
          </cell>
          <cell r="H745" t="str">
            <v>Breede Valley</v>
          </cell>
          <cell r="I745" t="str">
            <v>B</v>
          </cell>
          <cell r="J745" t="str">
            <v>Rawsonville</v>
          </cell>
          <cell r="K745" t="str">
            <v>Flood Protection of Smalblaar River</v>
          </cell>
          <cell r="L745">
            <v>3000000</v>
          </cell>
          <cell r="M745">
            <v>769593.66</v>
          </cell>
          <cell r="N745">
            <v>2230406.34</v>
          </cell>
          <cell r="O745">
            <v>573942.34</v>
          </cell>
          <cell r="Q745">
            <v>1319727.28</v>
          </cell>
          <cell r="R745">
            <v>336736.72</v>
          </cell>
          <cell r="S745" t="str">
            <v xml:space="preserve"> </v>
          </cell>
          <cell r="Z745" t="str">
            <v xml:space="preserve"> </v>
          </cell>
          <cell r="AD745" t="str">
            <v>Rawsonville: Flood Protection of Smalblaar River</v>
          </cell>
          <cell r="AE745">
            <v>3000000</v>
          </cell>
          <cell r="AF745">
            <v>769593.66</v>
          </cell>
          <cell r="AG745">
            <v>2230406.34</v>
          </cell>
          <cell r="AH745">
            <v>2230406.34</v>
          </cell>
          <cell r="AJ745">
            <v>38852</v>
          </cell>
          <cell r="AK745">
            <v>38852</v>
          </cell>
          <cell r="AL745">
            <v>38852</v>
          </cell>
          <cell r="AM745">
            <v>38852</v>
          </cell>
          <cell r="AN745">
            <v>38852</v>
          </cell>
          <cell r="AO745">
            <v>38852</v>
          </cell>
          <cell r="AP745">
            <v>39263</v>
          </cell>
        </row>
        <row r="746">
          <cell r="C746" t="str">
            <v>IMPL</v>
          </cell>
          <cell r="D746">
            <v>113516</v>
          </cell>
          <cell r="H746" t="str">
            <v>Breede Valley</v>
          </cell>
          <cell r="I746" t="str">
            <v>B</v>
          </cell>
          <cell r="J746" t="str">
            <v>Touws River</v>
          </cell>
          <cell r="K746" t="str">
            <v>Rehabilitate Bok River Water Supply</v>
          </cell>
          <cell r="L746">
            <v>1000000</v>
          </cell>
          <cell r="M746">
            <v>0</v>
          </cell>
          <cell r="N746">
            <v>1000000</v>
          </cell>
          <cell r="P746">
            <v>898513.61</v>
          </cell>
          <cell r="R746">
            <v>101486.39</v>
          </cell>
          <cell r="AD746" t="str">
            <v>Touws River: Rehabilitate Bok River Water Supply</v>
          </cell>
          <cell r="AE746">
            <v>1000000</v>
          </cell>
          <cell r="AF746">
            <v>0</v>
          </cell>
          <cell r="AG746">
            <v>1000000</v>
          </cell>
          <cell r="AH746">
            <v>1000000</v>
          </cell>
        </row>
        <row r="747">
          <cell r="C747" t="str">
            <v>COMPL</v>
          </cell>
          <cell r="D747">
            <v>122417</v>
          </cell>
          <cell r="H747" t="str">
            <v>Breede Valley</v>
          </cell>
          <cell r="I747" t="str">
            <v>B</v>
          </cell>
          <cell r="J747" t="str">
            <v>Worcester: Zweletemba Informal Settlement</v>
          </cell>
          <cell r="K747" t="str">
            <v>Water Reticulation Ph4</v>
          </cell>
          <cell r="L747">
            <v>342000</v>
          </cell>
          <cell r="M747">
            <v>0</v>
          </cell>
          <cell r="N747">
            <v>342000</v>
          </cell>
          <cell r="P747">
            <v>342000</v>
          </cell>
          <cell r="AD747" t="str">
            <v>Worcester: Zweletemba Informal Settlement: Water Reticulation Ph4</v>
          </cell>
          <cell r="AE747">
            <v>342000</v>
          </cell>
          <cell r="AF747">
            <v>0</v>
          </cell>
          <cell r="AG747">
            <v>342000</v>
          </cell>
          <cell r="AH747">
            <v>342000</v>
          </cell>
        </row>
        <row r="748">
          <cell r="C748" t="str">
            <v>COMPL</v>
          </cell>
          <cell r="D748">
            <v>122509</v>
          </cell>
          <cell r="H748" t="str">
            <v>Breede Valley</v>
          </cell>
          <cell r="I748" t="str">
            <v>B</v>
          </cell>
          <cell r="J748" t="str">
            <v>Worcester: Zweletemba Informal Settlement</v>
          </cell>
          <cell r="K748" t="str">
            <v>Sewer Reticulation Ph4</v>
          </cell>
          <cell r="L748">
            <v>570000</v>
          </cell>
          <cell r="M748">
            <v>0</v>
          </cell>
          <cell r="N748">
            <v>570000</v>
          </cell>
          <cell r="O748">
            <v>458204.42</v>
          </cell>
          <cell r="P748">
            <v>111795.58</v>
          </cell>
          <cell r="AD748" t="str">
            <v>Worcester: Zweletemba Informal Settlement: Sewer Reticulation Ph4</v>
          </cell>
          <cell r="AE748">
            <v>570000</v>
          </cell>
          <cell r="AF748">
            <v>0</v>
          </cell>
          <cell r="AG748">
            <v>570000</v>
          </cell>
          <cell r="AH748">
            <v>570000</v>
          </cell>
        </row>
        <row r="749">
          <cell r="K749" t="str">
            <v>Total MIG Projects</v>
          </cell>
          <cell r="L749">
            <v>17097260</v>
          </cell>
          <cell r="M749">
            <v>1336299.3999999999</v>
          </cell>
          <cell r="N749">
            <v>14620961.6</v>
          </cell>
          <cell r="O749">
            <v>1527493.5299999998</v>
          </cell>
          <cell r="P749">
            <v>2255779.31</v>
          </cell>
          <cell r="Q749">
            <v>2395267.6500000004</v>
          </cell>
          <cell r="R749">
            <v>803522.37</v>
          </cell>
          <cell r="S749">
            <v>0</v>
          </cell>
          <cell r="T749">
            <v>0</v>
          </cell>
          <cell r="U749">
            <v>0</v>
          </cell>
          <cell r="V749">
            <v>0</v>
          </cell>
          <cell r="W749">
            <v>0</v>
          </cell>
          <cell r="X749">
            <v>0</v>
          </cell>
          <cell r="Y749">
            <v>0</v>
          </cell>
          <cell r="Z749">
            <v>7638898.7400000002</v>
          </cell>
          <cell r="AA749">
            <v>1140000</v>
          </cell>
          <cell r="AD749" t="str">
            <v>Total MIG Projects</v>
          </cell>
          <cell r="AE749">
            <v>17097260</v>
          </cell>
          <cell r="AF749">
            <v>1336299.3999999999</v>
          </cell>
          <cell r="AG749">
            <v>14620961.6</v>
          </cell>
          <cell r="AH749">
            <v>6982062.8599999994</v>
          </cell>
        </row>
        <row r="750">
          <cell r="N750" t="str">
            <v>Accumulative Total MIG Projects</v>
          </cell>
          <cell r="O750">
            <v>1527493.5299999998</v>
          </cell>
          <cell r="P750">
            <v>3783272.84</v>
          </cell>
          <cell r="Q750">
            <v>6178540.4900000002</v>
          </cell>
          <cell r="R750">
            <v>6982062.8600000003</v>
          </cell>
          <cell r="S750">
            <v>6982062.8600000003</v>
          </cell>
          <cell r="T750">
            <v>6982062.8600000003</v>
          </cell>
          <cell r="U750">
            <v>6982062.8600000003</v>
          </cell>
          <cell r="V750">
            <v>6982062.8600000003</v>
          </cell>
          <cell r="W750">
            <v>6982062.8600000003</v>
          </cell>
          <cell r="X750">
            <v>6982062.8600000003</v>
          </cell>
          <cell r="Y750">
            <v>6982062.8600000003</v>
          </cell>
          <cell r="Z750">
            <v>14620961.600000001</v>
          </cell>
        </row>
        <row r="751">
          <cell r="O751" t="str">
            <v xml:space="preserve"> </v>
          </cell>
          <cell r="Q751" t="str">
            <v xml:space="preserve"> </v>
          </cell>
        </row>
        <row r="752">
          <cell r="C752" t="str">
            <v>PMU Projects</v>
          </cell>
          <cell r="O752" t="str">
            <v xml:space="preserve"> </v>
          </cell>
        </row>
        <row r="753">
          <cell r="L753">
            <v>0</v>
          </cell>
          <cell r="M753">
            <v>0</v>
          </cell>
          <cell r="N753">
            <v>0</v>
          </cell>
          <cell r="AE753">
            <v>0</v>
          </cell>
          <cell r="AF753">
            <v>0</v>
          </cell>
          <cell r="AG753">
            <v>0</v>
          </cell>
          <cell r="AH753">
            <v>0</v>
          </cell>
          <cell r="AJ753" t="str">
            <v xml:space="preserve"> </v>
          </cell>
          <cell r="AL753" t="str">
            <v xml:space="preserve"> </v>
          </cell>
        </row>
        <row r="754">
          <cell r="K754" t="str">
            <v>Total PMU Projects</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D754" t="str">
            <v>Total PMU Projects</v>
          </cell>
          <cell r="AE754">
            <v>0</v>
          </cell>
          <cell r="AF754">
            <v>0</v>
          </cell>
          <cell r="AG754">
            <v>0</v>
          </cell>
          <cell r="AH754">
            <v>0</v>
          </cell>
        </row>
        <row r="755">
          <cell r="N755" t="str">
            <v>Accumulative Total PMU Projects</v>
          </cell>
          <cell r="O755">
            <v>0</v>
          </cell>
          <cell r="P755">
            <v>0</v>
          </cell>
          <cell r="Q755">
            <v>0</v>
          </cell>
          <cell r="R755">
            <v>0</v>
          </cell>
          <cell r="S755">
            <v>0</v>
          </cell>
          <cell r="T755">
            <v>0</v>
          </cell>
          <cell r="U755">
            <v>0</v>
          </cell>
          <cell r="V755">
            <v>0</v>
          </cell>
          <cell r="W755">
            <v>0</v>
          </cell>
          <cell r="X755">
            <v>0</v>
          </cell>
          <cell r="Y755">
            <v>0</v>
          </cell>
          <cell r="Z755">
            <v>0</v>
          </cell>
        </row>
        <row r="757">
          <cell r="C757" t="str">
            <v>Discontinued CMIP Projects</v>
          </cell>
        </row>
        <row r="758">
          <cell r="C758" t="str">
            <v>PRE-IMP</v>
          </cell>
          <cell r="D758">
            <v>5213.3</v>
          </cell>
          <cell r="F758" t="str">
            <v>EPWP</v>
          </cell>
          <cell r="H758" t="str">
            <v>Breede Valley</v>
          </cell>
          <cell r="I758" t="str">
            <v>B</v>
          </cell>
          <cell r="J758" t="str">
            <v>Worcester: Buitekant St</v>
          </cell>
          <cell r="K758" t="str">
            <v>Stormwater</v>
          </cell>
          <cell r="L758">
            <v>182000</v>
          </cell>
          <cell r="M758">
            <v>0</v>
          </cell>
          <cell r="N758">
            <v>0</v>
          </cell>
          <cell r="AD758" t="str">
            <v>Riverview: Upgrade Stormwater Buitenkant Street</v>
          </cell>
          <cell r="AE758">
            <v>182000</v>
          </cell>
          <cell r="AF758">
            <v>0</v>
          </cell>
          <cell r="AG758">
            <v>0</v>
          </cell>
          <cell r="AH758">
            <v>0</v>
          </cell>
          <cell r="AJ758">
            <v>37879</v>
          </cell>
          <cell r="AL758">
            <v>37865</v>
          </cell>
          <cell r="AN758" t="str">
            <v>15/09/2003</v>
          </cell>
          <cell r="AO758" t="str">
            <v/>
          </cell>
          <cell r="AP758">
            <v>38806</v>
          </cell>
          <cell r="AQ758" t="str">
            <v/>
          </cell>
          <cell r="AR758" t="str">
            <v>PRE-IMP</v>
          </cell>
          <cell r="AS758" t="str">
            <v>2006/07</v>
          </cell>
        </row>
        <row r="759">
          <cell r="K759" t="str">
            <v>Total Discontinued CMIP Projects</v>
          </cell>
          <cell r="L759">
            <v>182000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D759" t="str">
            <v>Total Discontinued CMIP Projects</v>
          </cell>
          <cell r="AE759">
            <v>182000</v>
          </cell>
          <cell r="AF759">
            <v>0</v>
          </cell>
          <cell r="AG759">
            <v>0</v>
          </cell>
          <cell r="AH759">
            <v>0</v>
          </cell>
        </row>
        <row r="760">
          <cell r="N760" t="str">
            <v>Accumulative Total Discontinued CMIP Projects</v>
          </cell>
          <cell r="O760">
            <v>0</v>
          </cell>
          <cell r="P760">
            <v>0</v>
          </cell>
          <cell r="Q760">
            <v>0</v>
          </cell>
          <cell r="R760">
            <v>0</v>
          </cell>
          <cell r="S760">
            <v>0</v>
          </cell>
          <cell r="T760">
            <v>0</v>
          </cell>
          <cell r="U760">
            <v>0</v>
          </cell>
          <cell r="V760">
            <v>0</v>
          </cell>
          <cell r="W760">
            <v>0</v>
          </cell>
          <cell r="X760">
            <v>0</v>
          </cell>
          <cell r="Y760">
            <v>0</v>
          </cell>
          <cell r="Z760">
            <v>0</v>
          </cell>
        </row>
        <row r="761">
          <cell r="Z761" t="str">
            <v>Total 2007/08</v>
          </cell>
          <cell r="AA761">
            <v>1140000</v>
          </cell>
        </row>
        <row r="763">
          <cell r="D763" t="str">
            <v>Breede River Winelands Municipality (WC026)</v>
          </cell>
        </row>
        <row r="766">
          <cell r="D766" t="str">
            <v>Summary</v>
          </cell>
          <cell r="Q766" t="str">
            <v>Roll-over from 2006/07 Allocation</v>
          </cell>
          <cell r="R766">
            <v>0</v>
          </cell>
          <cell r="AD766" t="str">
            <v>Roll-over from 2006/07 Allocation</v>
          </cell>
          <cell r="AE766">
            <v>0</v>
          </cell>
        </row>
        <row r="767">
          <cell r="Q767" t="str">
            <v>2006/07 Additional MIG Flood Damage Funding</v>
          </cell>
          <cell r="R767">
            <v>822757.2</v>
          </cell>
          <cell r="AD767" t="str">
            <v>2006/07 Additional MIG Flood Damage Funding</v>
          </cell>
          <cell r="AE767">
            <v>822757.2</v>
          </cell>
        </row>
        <row r="768">
          <cell r="Q768" t="str">
            <v>2007/08 MIG Allocation</v>
          </cell>
          <cell r="R768">
            <v>4401851.3871274414</v>
          </cell>
          <cell r="U768" t="str">
            <v xml:space="preserve"> </v>
          </cell>
          <cell r="AD768" t="str">
            <v>2007/08 MIG Allocation</v>
          </cell>
          <cell r="AE768">
            <v>4401851.3871274414</v>
          </cell>
        </row>
        <row r="769">
          <cell r="Q769" t="str">
            <v>Reallocation of 2006/07 MIG Allocation</v>
          </cell>
          <cell r="U769">
            <v>0</v>
          </cell>
          <cell r="AD769" t="str">
            <v>Reallocation of 2006/07 MIG Allocation</v>
          </cell>
          <cell r="AE769">
            <v>0</v>
          </cell>
        </row>
        <row r="770">
          <cell r="D770" t="str">
            <v xml:space="preserve"> </v>
          </cell>
          <cell r="Q770" t="str">
            <v>Total MIG Funds available for 2007/08</v>
          </cell>
          <cell r="R770">
            <v>5224608.5871274415</v>
          </cell>
          <cell r="U770" t="str">
            <v>All Registered Projects</v>
          </cell>
          <cell r="X770" t="str">
            <v xml:space="preserve"> </v>
          </cell>
          <cell r="AD770" t="str">
            <v>Total MIG Funds available for 2007/08</v>
          </cell>
          <cell r="AE770">
            <v>5224608.5871274415</v>
          </cell>
        </row>
        <row r="771">
          <cell r="D771" t="str">
            <v>Note: Submitted projects include :</v>
          </cell>
          <cell r="Q771" t="str">
            <v>CMIP Projects with expenditure up to 31 March 2006</v>
          </cell>
        </row>
        <row r="772">
          <cell r="D772" t="str">
            <v xml:space="preserve"> - Projects submitted for MIG registration</v>
          </cell>
          <cell r="Q772" t="str">
            <v>MIG Projects Submitted</v>
          </cell>
          <cell r="R772">
            <v>7011592.4400000004</v>
          </cell>
          <cell r="U772">
            <v>7011592.4400000004</v>
          </cell>
          <cell r="Y772" t="str">
            <v>Balance of MIG after March 2008</v>
          </cell>
        </row>
        <row r="773">
          <cell r="D773" t="str">
            <v xml:space="preserve"> - MIG Registered Projects</v>
          </cell>
          <cell r="Q773" t="str">
            <v>MIG Flood Damage Projects</v>
          </cell>
          <cell r="R773">
            <v>0</v>
          </cell>
          <cell r="U773">
            <v>0</v>
          </cell>
          <cell r="Y773" t="str">
            <v>All Submitted Projects</v>
          </cell>
          <cell r="Z773">
            <v>10678058.15</v>
          </cell>
        </row>
        <row r="774">
          <cell r="Q774" t="str">
            <v>PMU  Commitments</v>
          </cell>
          <cell r="R774">
            <v>0</v>
          </cell>
          <cell r="U774">
            <v>0</v>
          </cell>
          <cell r="Y774" t="str">
            <v>All Approved Projects</v>
          </cell>
        </row>
        <row r="775">
          <cell r="Q775" t="str">
            <v>Discontinued CMIP Commitments</v>
          </cell>
          <cell r="R775">
            <v>0</v>
          </cell>
          <cell r="U775">
            <v>0</v>
          </cell>
        </row>
        <row r="776">
          <cell r="Q776" t="str">
            <v>All Submitted Projects</v>
          </cell>
          <cell r="R776">
            <v>7011592.4400000004</v>
          </cell>
          <cell r="U776">
            <v>7011592.4400000004</v>
          </cell>
          <cell r="X776" t="str">
            <v>All Approved Projects</v>
          </cell>
        </row>
        <row r="777">
          <cell r="Q777" t="str">
            <v>Possible Over Commitment</v>
          </cell>
          <cell r="R777">
            <v>1786983.8528725589</v>
          </cell>
          <cell r="U777">
            <v>1786983.8528725589</v>
          </cell>
          <cell r="X777" t="str">
            <v>Actual Over Commitment</v>
          </cell>
        </row>
        <row r="779">
          <cell r="N779" t="str">
            <v>Quarterly Total for Submitted Projects</v>
          </cell>
          <cell r="O779">
            <v>4401851.3900000006</v>
          </cell>
          <cell r="R779">
            <v>0</v>
          </cell>
          <cell r="U779">
            <v>0</v>
          </cell>
          <cell r="X779">
            <v>2609741.0499999998</v>
          </cell>
        </row>
        <row r="780">
          <cell r="N780" t="str">
            <v>Accumulative Quarterly Total</v>
          </cell>
          <cell r="O780">
            <v>4401851.3900000006</v>
          </cell>
          <cell r="R780">
            <v>4401851.3900000006</v>
          </cell>
          <cell r="U780">
            <v>4401851.3900000006</v>
          </cell>
          <cell r="X780">
            <v>7011592.4400000004</v>
          </cell>
        </row>
        <row r="782">
          <cell r="N782" t="str">
            <v>Submitted Projects Monthly Total</v>
          </cell>
          <cell r="O782">
            <v>4401851.3900000006</v>
          </cell>
          <cell r="P782">
            <v>0</v>
          </cell>
          <cell r="Q782">
            <v>0</v>
          </cell>
          <cell r="R782">
            <v>0</v>
          </cell>
          <cell r="S782">
            <v>0</v>
          </cell>
          <cell r="T782">
            <v>0</v>
          </cell>
          <cell r="U782">
            <v>0</v>
          </cell>
          <cell r="V782">
            <v>0</v>
          </cell>
          <cell r="W782">
            <v>0</v>
          </cell>
          <cell r="X782">
            <v>0</v>
          </cell>
          <cell r="Y782">
            <v>0</v>
          </cell>
          <cell r="Z782">
            <v>2609741.0499999998</v>
          </cell>
        </row>
        <row r="783">
          <cell r="N783" t="str">
            <v>Accumulative Monthly Total</v>
          </cell>
          <cell r="O783">
            <v>4401851.3900000006</v>
          </cell>
          <cell r="P783">
            <v>4401851.3900000006</v>
          </cell>
          <cell r="Q783">
            <v>4401851.3900000006</v>
          </cell>
          <cell r="R783">
            <v>4401851.3900000006</v>
          </cell>
          <cell r="S783">
            <v>4401851.3900000006</v>
          </cell>
          <cell r="T783">
            <v>4401851.3900000006</v>
          </cell>
          <cell r="U783">
            <v>4401851.3900000006</v>
          </cell>
          <cell r="V783">
            <v>4401851.3900000006</v>
          </cell>
          <cell r="W783">
            <v>4401851.3900000006</v>
          </cell>
          <cell r="X783">
            <v>4401851.3900000006</v>
          </cell>
          <cell r="Y783">
            <v>4401851.3900000006</v>
          </cell>
          <cell r="Z783">
            <v>7011592.4400000004</v>
          </cell>
        </row>
        <row r="785">
          <cell r="N785" t="str">
            <v>Certified / Estimated Expenditure on Registered Projects Monthly Total</v>
          </cell>
          <cell r="O785">
            <v>4401851.3900000006</v>
          </cell>
          <cell r="P785">
            <v>0</v>
          </cell>
          <cell r="Q785">
            <v>0</v>
          </cell>
          <cell r="R785">
            <v>0</v>
          </cell>
          <cell r="S785">
            <v>0</v>
          </cell>
          <cell r="T785">
            <v>0</v>
          </cell>
          <cell r="U785">
            <v>0</v>
          </cell>
          <cell r="V785">
            <v>0</v>
          </cell>
          <cell r="W785">
            <v>0</v>
          </cell>
          <cell r="X785">
            <v>0</v>
          </cell>
          <cell r="Y785">
            <v>0</v>
          </cell>
          <cell r="Z785">
            <v>2609741.0499999998</v>
          </cell>
        </row>
        <row r="786">
          <cell r="N786" t="str">
            <v>Accumulative Total</v>
          </cell>
          <cell r="O786">
            <v>4401851.3900000006</v>
          </cell>
          <cell r="P786">
            <v>4401851.3900000006</v>
          </cell>
          <cell r="Q786">
            <v>4401851.3900000006</v>
          </cell>
          <cell r="R786">
            <v>4401851.3900000006</v>
          </cell>
          <cell r="S786">
            <v>4401851.3900000006</v>
          </cell>
          <cell r="T786">
            <v>4401851.3900000006</v>
          </cell>
          <cell r="U786">
            <v>4401851.3900000006</v>
          </cell>
          <cell r="V786">
            <v>4401851.3900000006</v>
          </cell>
          <cell r="W786">
            <v>4401851.3900000006</v>
          </cell>
          <cell r="X786">
            <v>4401851.3900000006</v>
          </cell>
          <cell r="Y786">
            <v>4401851.3900000006</v>
          </cell>
          <cell r="Z786">
            <v>7011592.4400000004</v>
          </cell>
        </row>
        <row r="788">
          <cell r="N788" t="str">
            <v>2006/07 Baseline Estimate</v>
          </cell>
          <cell r="O788">
            <v>4401851.3899999997</v>
          </cell>
          <cell r="P788">
            <v>0</v>
          </cell>
          <cell r="Q788">
            <v>0</v>
          </cell>
          <cell r="R788">
            <v>0</v>
          </cell>
          <cell r="S788">
            <v>0</v>
          </cell>
          <cell r="T788">
            <v>0</v>
          </cell>
          <cell r="U788">
            <v>0</v>
          </cell>
          <cell r="V788">
            <v>0</v>
          </cell>
          <cell r="W788">
            <v>0</v>
          </cell>
          <cell r="X788">
            <v>0</v>
          </cell>
          <cell r="Y788">
            <v>0</v>
          </cell>
          <cell r="Z788">
            <v>0</v>
          </cell>
        </row>
        <row r="789">
          <cell r="N789" t="str">
            <v>Accumulative Total</v>
          </cell>
          <cell r="O789">
            <v>4401851.3899999997</v>
          </cell>
          <cell r="P789">
            <v>4401851.3899999997</v>
          </cell>
          <cell r="Q789">
            <v>4401851.3899999997</v>
          </cell>
          <cell r="R789">
            <v>4401851.3899999997</v>
          </cell>
          <cell r="S789">
            <v>4401851.3899999997</v>
          </cell>
          <cell r="T789">
            <v>4401851.3899999997</v>
          </cell>
          <cell r="U789">
            <v>4401851.3899999997</v>
          </cell>
          <cell r="V789">
            <v>4401851.3899999997</v>
          </cell>
          <cell r="W789">
            <v>4401851.3899999997</v>
          </cell>
          <cell r="X789">
            <v>4401851.3899999997</v>
          </cell>
          <cell r="Y789">
            <v>4401851.3899999997</v>
          </cell>
          <cell r="Z789">
            <v>4401851.3899999997</v>
          </cell>
        </row>
        <row r="791">
          <cell r="C791" t="str">
            <v>MIG Projects</v>
          </cell>
        </row>
        <row r="792">
          <cell r="C792" t="str">
            <v>Pending</v>
          </cell>
          <cell r="D792">
            <v>129082</v>
          </cell>
          <cell r="H792" t="str">
            <v>Breede River Winelands</v>
          </cell>
          <cell r="I792" t="str">
            <v>B</v>
          </cell>
          <cell r="J792" t="str">
            <v>Montagu: Ashbury</v>
          </cell>
          <cell r="K792" t="str">
            <v>New Reservoir</v>
          </cell>
          <cell r="L792">
            <v>1787526</v>
          </cell>
          <cell r="M792">
            <v>0</v>
          </cell>
          <cell r="N792">
            <v>0</v>
          </cell>
          <cell r="AA792">
            <v>1787526</v>
          </cell>
          <cell r="AD792" t="str">
            <v>Montagu: Ashbury: New Reservoir</v>
          </cell>
          <cell r="AE792">
            <v>1787526</v>
          </cell>
          <cell r="AF792">
            <v>0</v>
          </cell>
          <cell r="AG792">
            <v>0</v>
          </cell>
          <cell r="AH792">
            <v>0</v>
          </cell>
        </row>
        <row r="793">
          <cell r="C793" t="str">
            <v>Pending</v>
          </cell>
          <cell r="D793">
            <v>112020</v>
          </cell>
          <cell r="H793" t="str">
            <v>Breede River Winelands</v>
          </cell>
          <cell r="I793" t="str">
            <v>B</v>
          </cell>
          <cell r="J793" t="str">
            <v>Montagu</v>
          </cell>
          <cell r="K793" t="str">
            <v>New Street Lighting along Muskadel Street</v>
          </cell>
          <cell r="L793">
            <v>846300</v>
          </cell>
          <cell r="M793">
            <v>0</v>
          </cell>
          <cell r="N793">
            <v>0</v>
          </cell>
          <cell r="AA793">
            <v>846300</v>
          </cell>
          <cell r="AD793" t="str">
            <v>Montagu: New Street Lighting along Muskadel Street</v>
          </cell>
          <cell r="AE793">
            <v>846300</v>
          </cell>
          <cell r="AF793">
            <v>0</v>
          </cell>
          <cell r="AG793">
            <v>0</v>
          </cell>
          <cell r="AH793">
            <v>0</v>
          </cell>
        </row>
        <row r="794">
          <cell r="C794" t="str">
            <v>REG</v>
          </cell>
          <cell r="D794" t="str">
            <v>0159/BR.ST/0506</v>
          </cell>
          <cell r="H794" t="str">
            <v>Breede River Winelands</v>
          </cell>
          <cell r="I794" t="str">
            <v>B</v>
          </cell>
          <cell r="J794" t="str">
            <v>Robertson: Flood Damage</v>
          </cell>
          <cell r="K794" t="str">
            <v>Rehabilitate Roads &amp; Stormwater</v>
          </cell>
          <cell r="L794">
            <v>1200000</v>
          </cell>
          <cell r="M794">
            <v>0</v>
          </cell>
          <cell r="N794">
            <v>1200000</v>
          </cell>
          <cell r="Z794">
            <v>1200000</v>
          </cell>
          <cell r="AD794" t="str">
            <v>Robertson: Rehabilitate Roads &amp; Stormwater</v>
          </cell>
          <cell r="AE794">
            <v>1200000</v>
          </cell>
          <cell r="AF794">
            <v>0</v>
          </cell>
          <cell r="AG794">
            <v>1200000</v>
          </cell>
          <cell r="AH794">
            <v>0</v>
          </cell>
          <cell r="AJ794">
            <v>38596</v>
          </cell>
          <cell r="AL794">
            <v>38596</v>
          </cell>
          <cell r="AN794">
            <v>38610</v>
          </cell>
          <cell r="AP794">
            <v>38806</v>
          </cell>
          <cell r="AR794" t="str">
            <v>PRE-IMP</v>
          </cell>
          <cell r="AS794" t="str">
            <v>Flood damage project;  in construction</v>
          </cell>
        </row>
        <row r="795">
          <cell r="C795" t="str">
            <v>IMPL</v>
          </cell>
          <cell r="D795" t="str">
            <v>0211/BS/0506</v>
          </cell>
          <cell r="H795" t="str">
            <v>Breede River Winelands</v>
          </cell>
          <cell r="I795" t="str">
            <v>B</v>
          </cell>
          <cell r="J795" t="str">
            <v>Ashton</v>
          </cell>
          <cell r="K795" t="str">
            <v>Upgrade Waste Water Treatment Works</v>
          </cell>
          <cell r="L795">
            <v>4670750</v>
          </cell>
          <cell r="M795">
            <v>3261008.95</v>
          </cell>
          <cell r="N795">
            <v>1409741.05</v>
          </cell>
          <cell r="Z795">
            <v>1409741.05</v>
          </cell>
          <cell r="AD795" t="str">
            <v>Ashton: Upgrade Waste Water Treatment Works</v>
          </cell>
          <cell r="AE795">
            <v>4670750</v>
          </cell>
          <cell r="AF795">
            <v>3261008.95</v>
          </cell>
          <cell r="AG795">
            <v>1409741.05</v>
          </cell>
          <cell r="AH795">
            <v>0</v>
          </cell>
          <cell r="AJ795">
            <v>38649</v>
          </cell>
          <cell r="AL795">
            <v>38642</v>
          </cell>
          <cell r="AN795">
            <v>38656</v>
          </cell>
          <cell r="AP795">
            <v>38925</v>
          </cell>
          <cell r="AR795" t="str">
            <v>PRE-IMP</v>
          </cell>
          <cell r="AS795" t="str">
            <v>Project in construction</v>
          </cell>
        </row>
        <row r="796">
          <cell r="C796" t="str">
            <v>IMPL</v>
          </cell>
          <cell r="D796" t="str">
            <v>0208/BW/0506</v>
          </cell>
          <cell r="H796" t="str">
            <v>Breede River Winelands</v>
          </cell>
          <cell r="I796" t="str">
            <v>B</v>
          </cell>
          <cell r="J796" t="str">
            <v>Montagu</v>
          </cell>
          <cell r="K796" t="str">
            <v>Bulk Water Supply Ph 2&amp;3</v>
          </cell>
          <cell r="L796">
            <v>10581469</v>
          </cell>
          <cell r="M796">
            <v>1422839.37</v>
          </cell>
          <cell r="N796">
            <v>1114397.48</v>
          </cell>
          <cell r="O796">
            <v>1114397.48</v>
          </cell>
          <cell r="AA796">
            <v>8044232.1500000004</v>
          </cell>
          <cell r="AD796" t="str">
            <v>Montagu: Bulk Water Supply Ph 2&amp;3</v>
          </cell>
          <cell r="AE796">
            <v>10581469</v>
          </cell>
          <cell r="AF796">
            <v>1422839.37</v>
          </cell>
          <cell r="AG796">
            <v>1114397.48</v>
          </cell>
          <cell r="AH796">
            <v>1114397.48</v>
          </cell>
          <cell r="AJ796">
            <v>38646</v>
          </cell>
          <cell r="AL796">
            <v>38632</v>
          </cell>
          <cell r="AN796">
            <v>38677</v>
          </cell>
          <cell r="AP796">
            <v>38439</v>
          </cell>
          <cell r="AR796" t="str">
            <v>PRE-IMP</v>
          </cell>
          <cell r="AS796" t="str">
            <v>Project in construction</v>
          </cell>
        </row>
        <row r="797">
          <cell r="C797" t="str">
            <v>COMPL</v>
          </cell>
          <cell r="D797" t="str">
            <v>0210/BS/0506</v>
          </cell>
          <cell r="H797" t="str">
            <v>Breede River Winelands</v>
          </cell>
          <cell r="I797" t="str">
            <v>B</v>
          </cell>
          <cell r="J797" t="str">
            <v>Bonnievale</v>
          </cell>
          <cell r="K797" t="str">
            <v>Upgrade Waste Water Treatment Works</v>
          </cell>
          <cell r="L797">
            <v>2241000</v>
          </cell>
          <cell r="M797">
            <v>842101.63</v>
          </cell>
          <cell r="N797">
            <v>1398898.37</v>
          </cell>
          <cell r="O797">
            <v>1398898.37</v>
          </cell>
          <cell r="AD797" t="str">
            <v>Bonnievale: Upgrade Waste Water Treatment Works</v>
          </cell>
          <cell r="AE797">
            <v>2241000</v>
          </cell>
          <cell r="AF797">
            <v>842101.63</v>
          </cell>
          <cell r="AG797">
            <v>1398898.37</v>
          </cell>
          <cell r="AH797">
            <v>1398898.37</v>
          </cell>
          <cell r="AJ797">
            <v>38926</v>
          </cell>
          <cell r="AL797">
            <v>38922</v>
          </cell>
          <cell r="AN797">
            <v>38899</v>
          </cell>
          <cell r="AP797">
            <v>39066</v>
          </cell>
          <cell r="AS797" t="str">
            <v>2006/07</v>
          </cell>
        </row>
        <row r="798">
          <cell r="C798" t="str">
            <v>COMPL</v>
          </cell>
          <cell r="D798" t="str">
            <v>0216/BS/0506</v>
          </cell>
          <cell r="H798" t="str">
            <v>Breede River Winelands</v>
          </cell>
          <cell r="I798" t="str">
            <v>B</v>
          </cell>
          <cell r="J798" t="str">
            <v>Robertson</v>
          </cell>
          <cell r="K798" t="str">
            <v>Upgrade Waste Water Treatment Works</v>
          </cell>
          <cell r="L798">
            <v>2213170</v>
          </cell>
          <cell r="M798">
            <v>324614.46000000002</v>
          </cell>
          <cell r="N798">
            <v>1888555.54</v>
          </cell>
          <cell r="O798">
            <v>1888555.54</v>
          </cell>
          <cell r="AD798" t="str">
            <v>Robertson: Upgrade Waste Water Treatment Works</v>
          </cell>
          <cell r="AE798">
            <v>2213170</v>
          </cell>
          <cell r="AF798">
            <v>324614.46000000002</v>
          </cell>
          <cell r="AG798">
            <v>1888555.54</v>
          </cell>
          <cell r="AH798">
            <v>1888555.54</v>
          </cell>
          <cell r="AJ798">
            <v>38926</v>
          </cell>
          <cell r="AL798">
            <v>38922</v>
          </cell>
          <cell r="AN798">
            <v>38899</v>
          </cell>
          <cell r="AP798">
            <v>39066</v>
          </cell>
          <cell r="AS798" t="str">
            <v>2006/07</v>
          </cell>
        </row>
        <row r="799">
          <cell r="K799" t="str">
            <v>Total MIG Projects</v>
          </cell>
          <cell r="L799">
            <v>23540215</v>
          </cell>
          <cell r="M799">
            <v>5850564.4100000001</v>
          </cell>
          <cell r="N799">
            <v>7011592.4400000004</v>
          </cell>
          <cell r="O799">
            <v>4401851.3900000006</v>
          </cell>
          <cell r="P799">
            <v>0</v>
          </cell>
          <cell r="Q799">
            <v>0</v>
          </cell>
          <cell r="R799">
            <v>0</v>
          </cell>
          <cell r="S799">
            <v>0</v>
          </cell>
          <cell r="T799">
            <v>0</v>
          </cell>
          <cell r="U799">
            <v>0</v>
          </cell>
          <cell r="V799">
            <v>0</v>
          </cell>
          <cell r="W799">
            <v>0</v>
          </cell>
          <cell r="X799">
            <v>0</v>
          </cell>
          <cell r="Y799">
            <v>0</v>
          </cell>
          <cell r="Z799">
            <v>2609741.0499999998</v>
          </cell>
          <cell r="AA799">
            <v>10678058.15</v>
          </cell>
          <cell r="AD799" t="str">
            <v>Total MIG Projects</v>
          </cell>
          <cell r="AE799">
            <v>23540215</v>
          </cell>
          <cell r="AF799">
            <v>5850564.4100000001</v>
          </cell>
          <cell r="AG799">
            <v>7011592.4400000004</v>
          </cell>
          <cell r="AH799">
            <v>4401851.3900000006</v>
          </cell>
        </row>
        <row r="800">
          <cell r="N800" t="str">
            <v>Accumulative Total MIG Projects</v>
          </cell>
          <cell r="O800">
            <v>4401851.3900000006</v>
          </cell>
          <cell r="P800">
            <v>4401851.3900000006</v>
          </cell>
          <cell r="Q800">
            <v>4401851.3900000006</v>
          </cell>
          <cell r="R800">
            <v>4401851.3900000006</v>
          </cell>
          <cell r="S800">
            <v>4401851.3900000006</v>
          </cell>
          <cell r="T800">
            <v>4401851.3900000006</v>
          </cell>
          <cell r="U800">
            <v>4401851.3900000006</v>
          </cell>
          <cell r="V800">
            <v>4401851.3900000006</v>
          </cell>
          <cell r="W800">
            <v>4401851.3900000006</v>
          </cell>
          <cell r="X800">
            <v>4401851.3900000006</v>
          </cell>
          <cell r="Y800">
            <v>4401851.3900000006</v>
          </cell>
          <cell r="Z800">
            <v>7011592.4400000004</v>
          </cell>
        </row>
        <row r="802">
          <cell r="C802" t="str">
            <v>MIG Flood Damage Projects</v>
          </cell>
        </row>
        <row r="803">
          <cell r="C803" t="str">
            <v>IMPL</v>
          </cell>
          <cell r="D803">
            <v>123050</v>
          </cell>
          <cell r="H803" t="str">
            <v>Breede River Winelands</v>
          </cell>
          <cell r="I803" t="str">
            <v>B</v>
          </cell>
          <cell r="J803" t="str">
            <v>Robertson: Flood Damage</v>
          </cell>
          <cell r="K803" t="str">
            <v xml:space="preserve">Rehabilite Streets &amp; Associated Stormwater Structures </v>
          </cell>
          <cell r="L803">
            <v>1428499</v>
          </cell>
          <cell r="M803">
            <v>605242.80000000005</v>
          </cell>
          <cell r="N803">
            <v>0</v>
          </cell>
          <cell r="Z803" t="str">
            <v>.</v>
          </cell>
          <cell r="AD803" t="str">
            <v xml:space="preserve">Robertson: Flood Damage: Rehabilite Streets &amp; Associated Stormwater Structures </v>
          </cell>
          <cell r="AE803">
            <v>1428499</v>
          </cell>
          <cell r="AF803">
            <v>605242.80000000005</v>
          </cell>
          <cell r="AG803">
            <v>0</v>
          </cell>
          <cell r="AH803">
            <v>0</v>
          </cell>
          <cell r="AP803">
            <v>39263</v>
          </cell>
        </row>
        <row r="804">
          <cell r="L804">
            <v>0</v>
          </cell>
          <cell r="M804">
            <v>0</v>
          </cell>
          <cell r="N804">
            <v>0</v>
          </cell>
          <cell r="AF804">
            <v>0</v>
          </cell>
          <cell r="AG804">
            <v>0</v>
          </cell>
          <cell r="AH804">
            <v>0</v>
          </cell>
        </row>
        <row r="805">
          <cell r="K805" t="str">
            <v>Total MIG Flood Damage Projects</v>
          </cell>
          <cell r="L805">
            <v>1428499</v>
          </cell>
          <cell r="M805">
            <v>605242.80000000005</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D805" t="str">
            <v>Total MIG Flood Damage Projects</v>
          </cell>
          <cell r="AE805">
            <v>1428499</v>
          </cell>
          <cell r="AF805">
            <v>605242.80000000005</v>
          </cell>
          <cell r="AG805">
            <v>0</v>
          </cell>
          <cell r="AH805">
            <v>0</v>
          </cell>
        </row>
        <row r="806">
          <cell r="N806" t="str">
            <v>Accumulative Total MIG Flood Damage Projects</v>
          </cell>
          <cell r="O806">
            <v>0</v>
          </cell>
          <cell r="P806">
            <v>0</v>
          </cell>
          <cell r="Q806">
            <v>0</v>
          </cell>
          <cell r="R806">
            <v>0</v>
          </cell>
          <cell r="S806">
            <v>0</v>
          </cell>
          <cell r="T806">
            <v>0</v>
          </cell>
          <cell r="U806">
            <v>0</v>
          </cell>
          <cell r="V806">
            <v>0</v>
          </cell>
          <cell r="W806">
            <v>0</v>
          </cell>
          <cell r="X806">
            <v>0</v>
          </cell>
          <cell r="Y806">
            <v>0</v>
          </cell>
          <cell r="Z806">
            <v>0</v>
          </cell>
        </row>
        <row r="808">
          <cell r="C808" t="str">
            <v>PMU Projects</v>
          </cell>
        </row>
        <row r="809">
          <cell r="L809">
            <v>0</v>
          </cell>
          <cell r="M809">
            <v>0</v>
          </cell>
          <cell r="N809">
            <v>0</v>
          </cell>
          <cell r="AE809">
            <v>0</v>
          </cell>
          <cell r="AF809">
            <v>0</v>
          </cell>
          <cell r="AG809">
            <v>0</v>
          </cell>
          <cell r="AH809">
            <v>0</v>
          </cell>
        </row>
        <row r="810">
          <cell r="K810" t="str">
            <v>Total PMU Projects</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D810" t="str">
            <v>Total PMU Projects</v>
          </cell>
          <cell r="AE810">
            <v>0</v>
          </cell>
          <cell r="AF810">
            <v>0</v>
          </cell>
          <cell r="AG810">
            <v>0</v>
          </cell>
          <cell r="AH810">
            <v>0</v>
          </cell>
        </row>
        <row r="811">
          <cell r="N811" t="str">
            <v>Accumulative Total PMU Projects</v>
          </cell>
          <cell r="O811">
            <v>0</v>
          </cell>
          <cell r="P811">
            <v>0</v>
          </cell>
          <cell r="Q811">
            <v>0</v>
          </cell>
          <cell r="R811">
            <v>0</v>
          </cell>
          <cell r="S811">
            <v>0</v>
          </cell>
          <cell r="T811">
            <v>0</v>
          </cell>
          <cell r="U811">
            <v>0</v>
          </cell>
          <cell r="V811">
            <v>0</v>
          </cell>
          <cell r="W811">
            <v>0</v>
          </cell>
          <cell r="X811">
            <v>0</v>
          </cell>
          <cell r="Y811">
            <v>0</v>
          </cell>
          <cell r="Z811">
            <v>0</v>
          </cell>
        </row>
        <row r="813">
          <cell r="C813" t="str">
            <v>Discontinued CMIP Projects</v>
          </cell>
        </row>
        <row r="814">
          <cell r="C814" t="str">
            <v>REG</v>
          </cell>
          <cell r="D814">
            <v>34686</v>
          </cell>
          <cell r="H814" t="str">
            <v>Breede River Winelands</v>
          </cell>
          <cell r="I814" t="str">
            <v>P</v>
          </cell>
          <cell r="J814" t="str">
            <v>Robertson Region</v>
          </cell>
          <cell r="K814" t="str">
            <v>Solid Waste</v>
          </cell>
          <cell r="L814">
            <v>1423000</v>
          </cell>
          <cell r="M814">
            <v>0</v>
          </cell>
          <cell r="N814">
            <v>0</v>
          </cell>
          <cell r="AB814" t="str">
            <v>Previously 5086.3</v>
          </cell>
          <cell r="AD814" t="str">
            <v>Robertson: New Regional Waste Disposal Site</v>
          </cell>
          <cell r="AE814">
            <v>1423000</v>
          </cell>
          <cell r="AF814">
            <v>0</v>
          </cell>
          <cell r="AG814">
            <v>0</v>
          </cell>
          <cell r="AH814">
            <v>0</v>
          </cell>
          <cell r="AJ814">
            <v>38487</v>
          </cell>
          <cell r="AL814">
            <v>38473</v>
          </cell>
          <cell r="AN814" t="str">
            <v>01/06/2005</v>
          </cell>
          <cell r="AO814" t="str">
            <v/>
          </cell>
          <cell r="AP814" t="str">
            <v>30/01/2006</v>
          </cell>
          <cell r="AQ814" t="str">
            <v/>
          </cell>
          <cell r="AR814" t="str">
            <v>APR</v>
          </cell>
          <cell r="AS814" t="str">
            <v>2006/07</v>
          </cell>
        </row>
        <row r="815">
          <cell r="K815" t="str">
            <v>Total Discontinued CMIP Projects</v>
          </cell>
          <cell r="L815">
            <v>1423000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D815" t="str">
            <v>Total Discontinued CMIP Projects</v>
          </cell>
          <cell r="AE815">
            <v>1423000</v>
          </cell>
          <cell r="AF815">
            <v>0</v>
          </cell>
          <cell r="AG815">
            <v>0</v>
          </cell>
          <cell r="AH815">
            <v>0</v>
          </cell>
        </row>
        <row r="816">
          <cell r="N816" t="str">
            <v>Accumulative Total Discontinued CMIP Projects</v>
          </cell>
          <cell r="O816">
            <v>0</v>
          </cell>
          <cell r="P816">
            <v>0</v>
          </cell>
          <cell r="Q816">
            <v>0</v>
          </cell>
          <cell r="R816">
            <v>0</v>
          </cell>
          <cell r="S816">
            <v>0</v>
          </cell>
          <cell r="T816">
            <v>0</v>
          </cell>
          <cell r="U816">
            <v>0</v>
          </cell>
          <cell r="V816">
            <v>0</v>
          </cell>
          <cell r="W816">
            <v>0</v>
          </cell>
          <cell r="X816">
            <v>0</v>
          </cell>
          <cell r="Y816">
            <v>0</v>
          </cell>
          <cell r="Z816">
            <v>0</v>
          </cell>
        </row>
        <row r="817">
          <cell r="Z817" t="str">
            <v>Total 2007/08</v>
          </cell>
          <cell r="AA817">
            <v>10678058.15</v>
          </cell>
        </row>
        <row r="819">
          <cell r="D819" t="str">
            <v>Cape Winelands District Municipality  (DC2)</v>
          </cell>
        </row>
        <row r="822">
          <cell r="D822" t="str">
            <v>Summary</v>
          </cell>
          <cell r="Q822" t="str">
            <v>Roll-over from 2006/07 Allocation</v>
          </cell>
          <cell r="R822">
            <v>0</v>
          </cell>
          <cell r="AD822" t="str">
            <v>Roll-over from 2006/07 Allocation</v>
          </cell>
          <cell r="AE822">
            <v>0</v>
          </cell>
        </row>
        <row r="823">
          <cell r="Q823" t="str">
            <v>2006/07 Additional MIG Flood Damage Funding</v>
          </cell>
          <cell r="R823">
            <v>0</v>
          </cell>
          <cell r="AD823" t="str">
            <v>2006/07 Additional MIG Flood Damage Funding</v>
          </cell>
          <cell r="AE823">
            <v>0</v>
          </cell>
        </row>
        <row r="824">
          <cell r="Q824" t="str">
            <v>2007/08 MIG Allocation</v>
          </cell>
          <cell r="R824">
            <v>343765.78580098652</v>
          </cell>
          <cell r="U824" t="str">
            <v xml:space="preserve">  </v>
          </cell>
          <cell r="AD824" t="str">
            <v>2007/08 MIG Allocation</v>
          </cell>
          <cell r="AE824">
            <v>343765.78580098652</v>
          </cell>
        </row>
        <row r="825">
          <cell r="Q825" t="str">
            <v>Reallocation of 2006/07 MIG Allocation</v>
          </cell>
          <cell r="U825">
            <v>0</v>
          </cell>
          <cell r="AD825" t="str">
            <v>Reallocation of 2006/07 MIG Allocation</v>
          </cell>
          <cell r="AE825">
            <v>0</v>
          </cell>
        </row>
        <row r="826">
          <cell r="D826" t="str">
            <v xml:space="preserve"> </v>
          </cell>
          <cell r="Q826" t="str">
            <v>Total MIG Funds available for 2007/08</v>
          </cell>
          <cell r="R826">
            <v>343765.78580098652</v>
          </cell>
          <cell r="U826" t="str">
            <v>All Registered Projects</v>
          </cell>
          <cell r="X826" t="str">
            <v xml:space="preserve"> </v>
          </cell>
          <cell r="AD826" t="str">
            <v>Total MIG Funds available for 2007/08</v>
          </cell>
          <cell r="AE826">
            <v>343765.78580098652</v>
          </cell>
        </row>
        <row r="827">
          <cell r="D827" t="str">
            <v>Note: Submitted projects include :</v>
          </cell>
          <cell r="Q827" t="str">
            <v>CMIP Projects with expenditure up to 31 March 2006</v>
          </cell>
          <cell r="R827">
            <v>0</v>
          </cell>
          <cell r="U827">
            <v>0</v>
          </cell>
        </row>
        <row r="828">
          <cell r="D828" t="str">
            <v xml:space="preserve"> - Projects submitted for MIG registration</v>
          </cell>
          <cell r="Q828" t="str">
            <v>MIG Projects Submitted</v>
          </cell>
          <cell r="R828">
            <v>0</v>
          </cell>
          <cell r="U828">
            <v>0</v>
          </cell>
          <cell r="Y828" t="str">
            <v>Balance of MIG after March 2008</v>
          </cell>
        </row>
        <row r="829">
          <cell r="D829" t="str">
            <v xml:space="preserve"> - MIG Registered Projects</v>
          </cell>
          <cell r="Q829" t="str">
            <v>PMU  Commitments</v>
          </cell>
          <cell r="R829">
            <v>0</v>
          </cell>
          <cell r="U829">
            <v>0</v>
          </cell>
          <cell r="Y829" t="str">
            <v>All Submitted Projects</v>
          </cell>
          <cell r="Z829">
            <v>768426</v>
          </cell>
        </row>
        <row r="830">
          <cell r="Q830" t="str">
            <v>Discontinued CMIP Commitments</v>
          </cell>
          <cell r="R830">
            <v>0</v>
          </cell>
          <cell r="U830">
            <v>0</v>
          </cell>
          <cell r="Y830" t="str">
            <v>All Approved Projects</v>
          </cell>
        </row>
        <row r="831">
          <cell r="Q831" t="str">
            <v>All Submitted Projects</v>
          </cell>
          <cell r="R831">
            <v>0</v>
          </cell>
          <cell r="U831">
            <v>0</v>
          </cell>
          <cell r="X831" t="str">
            <v>All Approved Projects</v>
          </cell>
        </row>
        <row r="832">
          <cell r="Q832" t="str">
            <v>Possible Over Commitment</v>
          </cell>
          <cell r="R832">
            <v>-343765.78580098652</v>
          </cell>
          <cell r="U832">
            <v>-343765.78580098652</v>
          </cell>
          <cell r="X832" t="str">
            <v>Actual Over Commitment</v>
          </cell>
        </row>
        <row r="834">
          <cell r="N834" t="str">
            <v>Quarterly Total for Submitted Projects</v>
          </cell>
          <cell r="O834">
            <v>0</v>
          </cell>
          <cell r="R834">
            <v>0</v>
          </cell>
          <cell r="U834">
            <v>0</v>
          </cell>
          <cell r="X834">
            <v>0</v>
          </cell>
        </row>
        <row r="835">
          <cell r="N835" t="str">
            <v>Accumulative Quarterly Total</v>
          </cell>
          <cell r="O835">
            <v>0</v>
          </cell>
          <cell r="R835">
            <v>0</v>
          </cell>
          <cell r="U835">
            <v>0</v>
          </cell>
          <cell r="X835">
            <v>0</v>
          </cell>
        </row>
        <row r="837">
          <cell r="N837" t="str">
            <v>Submitted Projects Monthly Total</v>
          </cell>
          <cell r="O837">
            <v>0</v>
          </cell>
          <cell r="P837">
            <v>0</v>
          </cell>
          <cell r="Q837">
            <v>0</v>
          </cell>
          <cell r="R837">
            <v>0</v>
          </cell>
          <cell r="S837">
            <v>0</v>
          </cell>
          <cell r="T837">
            <v>0</v>
          </cell>
          <cell r="U837">
            <v>0</v>
          </cell>
          <cell r="V837">
            <v>0</v>
          </cell>
          <cell r="W837">
            <v>0</v>
          </cell>
          <cell r="X837">
            <v>0</v>
          </cell>
          <cell r="Y837">
            <v>0</v>
          </cell>
          <cell r="Z837">
            <v>0</v>
          </cell>
        </row>
        <row r="838">
          <cell r="N838" t="str">
            <v>Accumulative Monthly Total</v>
          </cell>
          <cell r="O838">
            <v>0</v>
          </cell>
          <cell r="P838">
            <v>0</v>
          </cell>
          <cell r="Q838">
            <v>0</v>
          </cell>
          <cell r="R838">
            <v>0</v>
          </cell>
          <cell r="S838">
            <v>0</v>
          </cell>
          <cell r="T838">
            <v>0</v>
          </cell>
          <cell r="U838">
            <v>0</v>
          </cell>
          <cell r="V838">
            <v>0</v>
          </cell>
          <cell r="W838">
            <v>0</v>
          </cell>
          <cell r="X838">
            <v>0</v>
          </cell>
          <cell r="Y838">
            <v>0</v>
          </cell>
          <cell r="Z838">
            <v>0</v>
          </cell>
        </row>
        <row r="840">
          <cell r="N840" t="str">
            <v>Certified / Estimated Expenditure on Registered Projects Monthly Total</v>
          </cell>
          <cell r="O840">
            <v>0</v>
          </cell>
          <cell r="P840">
            <v>0</v>
          </cell>
          <cell r="Q840">
            <v>0</v>
          </cell>
          <cell r="R840">
            <v>0</v>
          </cell>
          <cell r="S840">
            <v>0</v>
          </cell>
          <cell r="T840">
            <v>0</v>
          </cell>
          <cell r="U840">
            <v>0</v>
          </cell>
          <cell r="V840">
            <v>0</v>
          </cell>
          <cell r="W840">
            <v>0</v>
          </cell>
          <cell r="X840">
            <v>0</v>
          </cell>
          <cell r="Y840">
            <v>0</v>
          </cell>
          <cell r="Z840">
            <v>0</v>
          </cell>
        </row>
        <row r="841">
          <cell r="N841" t="str">
            <v>Accumulative Total</v>
          </cell>
          <cell r="O841">
            <v>0</v>
          </cell>
          <cell r="P841">
            <v>0</v>
          </cell>
          <cell r="Q841">
            <v>0</v>
          </cell>
          <cell r="R841">
            <v>0</v>
          </cell>
          <cell r="S841">
            <v>0</v>
          </cell>
          <cell r="T841">
            <v>0</v>
          </cell>
          <cell r="U841">
            <v>0</v>
          </cell>
          <cell r="V841">
            <v>0</v>
          </cell>
          <cell r="W841">
            <v>0</v>
          </cell>
          <cell r="X841">
            <v>0</v>
          </cell>
          <cell r="Y841">
            <v>0</v>
          </cell>
          <cell r="Z841">
            <v>0</v>
          </cell>
        </row>
        <row r="843">
          <cell r="N843" t="str">
            <v>2006/07 Baseline Estimate</v>
          </cell>
          <cell r="O843">
            <v>0</v>
          </cell>
          <cell r="P843">
            <v>0</v>
          </cell>
          <cell r="Q843">
            <v>0</v>
          </cell>
          <cell r="R843">
            <v>0</v>
          </cell>
          <cell r="S843">
            <v>0</v>
          </cell>
          <cell r="T843">
            <v>0</v>
          </cell>
          <cell r="U843">
            <v>0</v>
          </cell>
          <cell r="V843">
            <v>0</v>
          </cell>
          <cell r="W843">
            <v>0</v>
          </cell>
          <cell r="X843">
            <v>0</v>
          </cell>
          <cell r="Y843">
            <v>100000.79</v>
          </cell>
          <cell r="Z843">
            <v>243765</v>
          </cell>
        </row>
        <row r="844">
          <cell r="N844" t="str">
            <v>Accumulative Total</v>
          </cell>
          <cell r="O844">
            <v>0</v>
          </cell>
          <cell r="P844">
            <v>0</v>
          </cell>
          <cell r="Q844">
            <v>0</v>
          </cell>
          <cell r="R844">
            <v>0</v>
          </cell>
          <cell r="S844">
            <v>0</v>
          </cell>
          <cell r="T844">
            <v>0</v>
          </cell>
          <cell r="U844">
            <v>0</v>
          </cell>
          <cell r="V844">
            <v>0</v>
          </cell>
          <cell r="W844">
            <v>0</v>
          </cell>
          <cell r="X844">
            <v>0</v>
          </cell>
          <cell r="Y844">
            <v>100000.79</v>
          </cell>
          <cell r="Z844">
            <v>343765.79</v>
          </cell>
        </row>
        <row r="846">
          <cell r="C846" t="str">
            <v>CMIP Projects with expenditure up to 31 March 2006</v>
          </cell>
        </row>
        <row r="847">
          <cell r="L847">
            <v>0</v>
          </cell>
          <cell r="M847">
            <v>0</v>
          </cell>
          <cell r="N847">
            <v>0</v>
          </cell>
          <cell r="AG847">
            <v>0</v>
          </cell>
          <cell r="AH847">
            <v>0</v>
          </cell>
        </row>
        <row r="848">
          <cell r="K848" t="str">
            <v>Total CMIP Projects with expenditure up to 31 March 2006</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D848" t="str">
            <v>Total CMIP Projects with expenditure up to 31 March 2006</v>
          </cell>
          <cell r="AE848">
            <v>0</v>
          </cell>
          <cell r="AF848">
            <v>0</v>
          </cell>
          <cell r="AG848">
            <v>0</v>
          </cell>
          <cell r="AH848">
            <v>0</v>
          </cell>
        </row>
        <row r="849">
          <cell r="N849" t="str">
            <v>Accumulative Total CMIP Projects with expenditure up to 31 March 2006</v>
          </cell>
          <cell r="O849">
            <v>0</v>
          </cell>
          <cell r="P849">
            <v>0</v>
          </cell>
          <cell r="Q849">
            <v>0</v>
          </cell>
          <cell r="R849">
            <v>0</v>
          </cell>
          <cell r="S849">
            <v>0</v>
          </cell>
          <cell r="T849">
            <v>0</v>
          </cell>
          <cell r="U849">
            <v>0</v>
          </cell>
          <cell r="V849">
            <v>0</v>
          </cell>
          <cell r="W849">
            <v>0</v>
          </cell>
          <cell r="X849">
            <v>0</v>
          </cell>
          <cell r="Y849">
            <v>0</v>
          </cell>
          <cell r="Z849">
            <v>0</v>
          </cell>
        </row>
        <row r="851">
          <cell r="C851" t="str">
            <v>MIG Projects</v>
          </cell>
        </row>
        <row r="852">
          <cell r="C852" t="str">
            <v>Pending</v>
          </cell>
          <cell r="D852">
            <v>147577</v>
          </cell>
          <cell r="H852" t="str">
            <v>Cape Winelands</v>
          </cell>
          <cell r="I852" t="str">
            <v>B</v>
          </cell>
          <cell r="J852" t="str">
            <v>Ceres</v>
          </cell>
          <cell r="K852" t="str">
            <v>New Water &amp; Sanitation in rural areas</v>
          </cell>
          <cell r="L852">
            <v>768426</v>
          </cell>
          <cell r="M852">
            <v>0</v>
          </cell>
          <cell r="N852">
            <v>0</v>
          </cell>
          <cell r="AA852">
            <v>768426</v>
          </cell>
          <cell r="AD852" t="str">
            <v>Ceres: New Water &amp; Sanitation in rural areas</v>
          </cell>
          <cell r="AE852">
            <v>768426</v>
          </cell>
          <cell r="AF852">
            <v>0</v>
          </cell>
          <cell r="AG852">
            <v>0</v>
          </cell>
          <cell r="AH852">
            <v>0</v>
          </cell>
        </row>
        <row r="853">
          <cell r="K853" t="str">
            <v>Total MIG Projects</v>
          </cell>
          <cell r="L853">
            <v>768426</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768426</v>
          </cell>
          <cell r="AD853" t="str">
            <v>Total MIG Projects</v>
          </cell>
          <cell r="AE853">
            <v>768426</v>
          </cell>
          <cell r="AF853">
            <v>0</v>
          </cell>
          <cell r="AG853">
            <v>0</v>
          </cell>
          <cell r="AH853">
            <v>0</v>
          </cell>
        </row>
        <row r="854">
          <cell r="N854" t="str">
            <v>Accumulative Total MIG Projects</v>
          </cell>
          <cell r="O854">
            <v>0</v>
          </cell>
          <cell r="P854">
            <v>0</v>
          </cell>
          <cell r="Q854">
            <v>0</v>
          </cell>
          <cell r="R854">
            <v>0</v>
          </cell>
          <cell r="S854">
            <v>0</v>
          </cell>
          <cell r="T854">
            <v>0</v>
          </cell>
          <cell r="U854">
            <v>0</v>
          </cell>
          <cell r="V854">
            <v>0</v>
          </cell>
          <cell r="W854">
            <v>0</v>
          </cell>
          <cell r="X854">
            <v>0</v>
          </cell>
          <cell r="Y854">
            <v>0</v>
          </cell>
          <cell r="Z854">
            <v>0</v>
          </cell>
        </row>
        <row r="856">
          <cell r="C856" t="str">
            <v>PMU Projects</v>
          </cell>
        </row>
        <row r="857">
          <cell r="AF857">
            <v>0</v>
          </cell>
        </row>
        <row r="858">
          <cell r="K858" t="str">
            <v>Total PMU Projects</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D858" t="str">
            <v>Total PMU Projects</v>
          </cell>
          <cell r="AE858">
            <v>0</v>
          </cell>
          <cell r="AF858">
            <v>0</v>
          </cell>
          <cell r="AG858">
            <v>0</v>
          </cell>
          <cell r="AH858">
            <v>0</v>
          </cell>
        </row>
        <row r="859">
          <cell r="N859" t="str">
            <v>Accumulative Total PMU Projects</v>
          </cell>
          <cell r="O859">
            <v>0</v>
          </cell>
          <cell r="P859">
            <v>0</v>
          </cell>
          <cell r="Q859">
            <v>0</v>
          </cell>
          <cell r="R859">
            <v>0</v>
          </cell>
          <cell r="S859">
            <v>0</v>
          </cell>
          <cell r="T859">
            <v>0</v>
          </cell>
          <cell r="U859">
            <v>0</v>
          </cell>
          <cell r="V859">
            <v>0</v>
          </cell>
          <cell r="W859">
            <v>0</v>
          </cell>
          <cell r="X859">
            <v>0</v>
          </cell>
          <cell r="Y859">
            <v>0</v>
          </cell>
          <cell r="Z859">
            <v>0</v>
          </cell>
        </row>
        <row r="861">
          <cell r="C861" t="str">
            <v>Discontinued CMIP Projects</v>
          </cell>
        </row>
        <row r="862">
          <cell r="C862" t="str">
            <v>REG</v>
          </cell>
          <cell r="D862">
            <v>5494.3</v>
          </cell>
          <cell r="H862" t="str">
            <v>Boland DM</v>
          </cell>
          <cell r="I862" t="str">
            <v>B</v>
          </cell>
          <cell r="J862" t="str">
            <v>Meerlust Housing</v>
          </cell>
          <cell r="K862" t="str">
            <v>Sanitation</v>
          </cell>
          <cell r="L862">
            <v>2110000</v>
          </cell>
          <cell r="M862">
            <v>0</v>
          </cell>
          <cell r="N862">
            <v>0</v>
          </cell>
          <cell r="AB862" t="str">
            <v>Project not going ahead; R2,110,000</v>
          </cell>
          <cell r="AD862" t="str">
            <v>Meerlust Housing: New Sewer Mains &amp; Pump Station</v>
          </cell>
          <cell r="AE862">
            <v>2110000</v>
          </cell>
          <cell r="AF862">
            <v>0</v>
          </cell>
          <cell r="AG862">
            <v>0</v>
          </cell>
          <cell r="AH862">
            <v>0</v>
          </cell>
          <cell r="AJ862">
            <v>38183</v>
          </cell>
          <cell r="AL862">
            <v>38183</v>
          </cell>
          <cell r="AN862" t="str">
            <v>01/09/2004</v>
          </cell>
          <cell r="AO862" t="str">
            <v/>
          </cell>
          <cell r="AP862" t="str">
            <v>21/08/2005</v>
          </cell>
          <cell r="AQ862" t="str">
            <v/>
          </cell>
          <cell r="AS862" t="str">
            <v>Project not going ahead</v>
          </cell>
        </row>
        <row r="863">
          <cell r="C863" t="str">
            <v>REG</v>
          </cell>
          <cell r="D863">
            <v>5495.3</v>
          </cell>
          <cell r="H863" t="str">
            <v>Boland DM</v>
          </cell>
          <cell r="I863" t="str">
            <v>B</v>
          </cell>
          <cell r="J863" t="str">
            <v>Meerlust Housing</v>
          </cell>
          <cell r="K863" t="str">
            <v>Water</v>
          </cell>
          <cell r="L863">
            <v>1755000</v>
          </cell>
          <cell r="M863">
            <v>0</v>
          </cell>
          <cell r="N863">
            <v>0</v>
          </cell>
          <cell r="AB863" t="str">
            <v>Project not going ahead; R1,755,000</v>
          </cell>
          <cell r="AD863" t="str">
            <v>Meerlust Housing: New Bulk Water Supply</v>
          </cell>
          <cell r="AE863">
            <v>1755000</v>
          </cell>
          <cell r="AF863">
            <v>0</v>
          </cell>
          <cell r="AG863">
            <v>0</v>
          </cell>
          <cell r="AH863">
            <v>0</v>
          </cell>
          <cell r="AJ863">
            <v>38183</v>
          </cell>
          <cell r="AL863">
            <v>38183</v>
          </cell>
          <cell r="AN863" t="str">
            <v>01/09/2004</v>
          </cell>
          <cell r="AO863" t="str">
            <v/>
          </cell>
          <cell r="AP863" t="str">
            <v>21/08/2005</v>
          </cell>
          <cell r="AQ863" t="str">
            <v/>
          </cell>
          <cell r="AS863" t="str">
            <v>Project not going ahead</v>
          </cell>
        </row>
        <row r="864">
          <cell r="C864" t="str">
            <v>PRE-IMP</v>
          </cell>
          <cell r="D864">
            <v>5026.3</v>
          </cell>
          <cell r="F864" t="str">
            <v>EPWP</v>
          </cell>
          <cell r="H864" t="str">
            <v>Witzenberg</v>
          </cell>
          <cell r="I864" t="str">
            <v>B</v>
          </cell>
          <cell r="J864" t="str">
            <v>Op-die-Berg</v>
          </cell>
          <cell r="K864" t="str">
            <v>Stormwater</v>
          </cell>
          <cell r="L864">
            <v>118300</v>
          </cell>
          <cell r="M864">
            <v>0</v>
          </cell>
          <cell r="N864">
            <v>0</v>
          </cell>
          <cell r="AD864" t="str">
            <v>Op-die-Berg: Upgrade Stormwater System</v>
          </cell>
          <cell r="AE864">
            <v>118300</v>
          </cell>
          <cell r="AF864">
            <v>0</v>
          </cell>
          <cell r="AG864">
            <v>0</v>
          </cell>
          <cell r="AH864">
            <v>0</v>
          </cell>
          <cell r="AJ864">
            <v>37750</v>
          </cell>
          <cell r="AL864">
            <v>37736</v>
          </cell>
          <cell r="AN864" t="str">
            <v>12/05/2003</v>
          </cell>
          <cell r="AO864" t="str">
            <v/>
          </cell>
          <cell r="AP864" t="str">
            <v>14/07/2003</v>
          </cell>
          <cell r="AQ864" t="str">
            <v/>
          </cell>
          <cell r="AR864" t="str">
            <v>IMPL</v>
          </cell>
        </row>
        <row r="865">
          <cell r="K865" t="str">
            <v>Total Discontinued CMIP Projects</v>
          </cell>
          <cell r="L865">
            <v>3983300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D865" t="str">
            <v>Total Discontinued CMIP Projects</v>
          </cell>
          <cell r="AE865">
            <v>3983300</v>
          </cell>
          <cell r="AF865">
            <v>0</v>
          </cell>
          <cell r="AG865">
            <v>0</v>
          </cell>
          <cell r="AH865">
            <v>0</v>
          </cell>
        </row>
        <row r="866">
          <cell r="N866" t="str">
            <v>Accumulative Total Discontinued CMIP Projects</v>
          </cell>
          <cell r="O866">
            <v>0</v>
          </cell>
          <cell r="P866">
            <v>0</v>
          </cell>
          <cell r="Q866">
            <v>0</v>
          </cell>
          <cell r="R866">
            <v>0</v>
          </cell>
          <cell r="S866">
            <v>0</v>
          </cell>
          <cell r="T866">
            <v>0</v>
          </cell>
          <cell r="U866">
            <v>0</v>
          </cell>
          <cell r="V866">
            <v>0</v>
          </cell>
          <cell r="W866">
            <v>0</v>
          </cell>
          <cell r="X866">
            <v>0</v>
          </cell>
          <cell r="Y866">
            <v>0</v>
          </cell>
          <cell r="Z866">
            <v>0</v>
          </cell>
        </row>
        <row r="867">
          <cell r="Z867" t="str">
            <v>Total 2007/08</v>
          </cell>
          <cell r="AA867">
            <v>768426</v>
          </cell>
        </row>
        <row r="869">
          <cell r="D869" t="str">
            <v>Theewaterskloof Municipality  (WC031)</v>
          </cell>
        </row>
        <row r="872">
          <cell r="D872" t="str">
            <v>Summary</v>
          </cell>
          <cell r="Q872" t="str">
            <v>Roll-over from 2006/07 Allocation</v>
          </cell>
          <cell r="R872">
            <v>1591493.12382485</v>
          </cell>
          <cell r="AD872" t="str">
            <v>Roll-over from 2006/07 Allocation</v>
          </cell>
          <cell r="AE872">
            <v>1591493.12382485</v>
          </cell>
        </row>
        <row r="873">
          <cell r="Q873" t="str">
            <v>2006/07 Additional MIG Flood Damage Funding</v>
          </cell>
          <cell r="R873">
            <v>1099000</v>
          </cell>
          <cell r="AD873" t="str">
            <v>2006/07 Additional MIG Flood Damage Funding</v>
          </cell>
          <cell r="AE873">
            <v>1099000</v>
          </cell>
        </row>
        <row r="874">
          <cell r="Q874" t="str">
            <v>2007/08 MIG Allocation</v>
          </cell>
          <cell r="R874">
            <v>22916293.46297311</v>
          </cell>
          <cell r="AD874" t="str">
            <v>2007/08 MIG Allocation</v>
          </cell>
          <cell r="AE874">
            <v>22916293.46297311</v>
          </cell>
        </row>
        <row r="875">
          <cell r="Q875" t="str">
            <v>Reallocation of 2006/07 MIG Allocation</v>
          </cell>
          <cell r="U875">
            <v>0</v>
          </cell>
          <cell r="AD875" t="str">
            <v>Reallocation of 2006/07 MIG Allocation</v>
          </cell>
          <cell r="AE875">
            <v>0</v>
          </cell>
        </row>
        <row r="876">
          <cell r="D876" t="str">
            <v xml:space="preserve"> </v>
          </cell>
          <cell r="Q876" t="str">
            <v>Total MIG Funds available for 2007/08</v>
          </cell>
          <cell r="R876">
            <v>25606786.58679796</v>
          </cell>
          <cell r="U876" t="str">
            <v>All Registered Projects</v>
          </cell>
          <cell r="X876" t="str">
            <v xml:space="preserve"> </v>
          </cell>
          <cell r="AD876" t="str">
            <v>Total MIG Funds available for 2007/08</v>
          </cell>
          <cell r="AE876">
            <v>25606786.58679796</v>
          </cell>
        </row>
        <row r="877">
          <cell r="D877" t="str">
            <v>Note: Submitted projects include :</v>
          </cell>
          <cell r="Q877" t="str">
            <v>Bucket Eradication Projects</v>
          </cell>
          <cell r="R877">
            <v>15574775.720000001</v>
          </cell>
          <cell r="U877">
            <v>15574775.720000001</v>
          </cell>
        </row>
        <row r="878">
          <cell r="D878" t="str">
            <v xml:space="preserve"> - Projects submitted for MIG registration</v>
          </cell>
          <cell r="Q878" t="str">
            <v>CMIP Projects with expenditure up to 31 March 2006</v>
          </cell>
          <cell r="R878">
            <v>2176400.06</v>
          </cell>
          <cell r="U878">
            <v>2176400.06</v>
          </cell>
        </row>
        <row r="879">
          <cell r="D879" t="str">
            <v xml:space="preserve"> - MIG Registered Projects</v>
          </cell>
          <cell r="Q879" t="str">
            <v>MIG Projects Submitted</v>
          </cell>
          <cell r="R879">
            <v>10552385.010000002</v>
          </cell>
          <cell r="U879">
            <v>10057060.400000002</v>
          </cell>
          <cell r="Y879" t="str">
            <v>Balance of MIG after March 2008</v>
          </cell>
        </row>
        <row r="880">
          <cell r="Q880" t="str">
            <v>MIG Flood Damage Projects</v>
          </cell>
          <cell r="R880">
            <v>1098818</v>
          </cell>
          <cell r="U880">
            <v>1098818</v>
          </cell>
          <cell r="Y880" t="str">
            <v>All Submitted Projects</v>
          </cell>
          <cell r="Z880">
            <v>17813751.460000001</v>
          </cell>
        </row>
        <row r="881">
          <cell r="Q881" t="str">
            <v>PMU  Commitments</v>
          </cell>
          <cell r="R881">
            <v>0</v>
          </cell>
          <cell r="U881">
            <v>0</v>
          </cell>
          <cell r="Y881" t="str">
            <v>All Approved Projects</v>
          </cell>
        </row>
        <row r="882">
          <cell r="Q882" t="str">
            <v>Discontinued CMIP Commitments</v>
          </cell>
        </row>
        <row r="883">
          <cell r="Q883" t="str">
            <v>All Submitted Projects</v>
          </cell>
          <cell r="R883">
            <v>29402378.790000003</v>
          </cell>
          <cell r="U883">
            <v>28907054.180000003</v>
          </cell>
          <cell r="X883" t="str">
            <v>All Approved Projects</v>
          </cell>
        </row>
        <row r="884">
          <cell r="Q884" t="str">
            <v>Possible Over Commitment</v>
          </cell>
          <cell r="R884">
            <v>3795592.2032020427</v>
          </cell>
          <cell r="U884">
            <v>3300267.5932020433</v>
          </cell>
          <cell r="X884" t="str">
            <v>Actual Over Commitment</v>
          </cell>
        </row>
        <row r="886">
          <cell r="N886" t="str">
            <v>Quarterly Total for Submitted Projects</v>
          </cell>
          <cell r="O886">
            <v>27314.86</v>
          </cell>
          <cell r="R886">
            <v>5203679.83</v>
          </cell>
          <cell r="U886">
            <v>0</v>
          </cell>
          <cell r="X886">
            <v>21994984.039999999</v>
          </cell>
        </row>
        <row r="887">
          <cell r="N887" t="str">
            <v>Accumulative Quarterly Total</v>
          </cell>
          <cell r="O887">
            <v>27314.86</v>
          </cell>
          <cell r="R887">
            <v>5230994.6900000004</v>
          </cell>
          <cell r="U887">
            <v>5230994.6900000004</v>
          </cell>
          <cell r="X887">
            <v>27225978.73</v>
          </cell>
        </row>
        <row r="889">
          <cell r="N889" t="str">
            <v>Submitted Projects Monthly Total</v>
          </cell>
          <cell r="O889">
            <v>27314.86</v>
          </cell>
          <cell r="P889">
            <v>0</v>
          </cell>
          <cell r="Q889">
            <v>0</v>
          </cell>
          <cell r="R889">
            <v>303679.82999999996</v>
          </cell>
          <cell r="S889">
            <v>4900000</v>
          </cell>
          <cell r="T889">
            <v>0</v>
          </cell>
          <cell r="U889">
            <v>0</v>
          </cell>
          <cell r="V889">
            <v>0</v>
          </cell>
          <cell r="W889">
            <v>0</v>
          </cell>
          <cell r="X889">
            <v>0</v>
          </cell>
          <cell r="Y889">
            <v>0</v>
          </cell>
          <cell r="Z889">
            <v>21994984.039999999</v>
          </cell>
        </row>
        <row r="890">
          <cell r="N890" t="str">
            <v>Accumulative Monthly Total</v>
          </cell>
          <cell r="O890">
            <v>27314.86</v>
          </cell>
          <cell r="P890">
            <v>27314.86</v>
          </cell>
          <cell r="Q890">
            <v>27314.86</v>
          </cell>
          <cell r="R890">
            <v>330994.68999999994</v>
          </cell>
          <cell r="S890">
            <v>5230994.6899999995</v>
          </cell>
          <cell r="T890">
            <v>5230994.6899999995</v>
          </cell>
          <cell r="U890">
            <v>5230994.6899999995</v>
          </cell>
          <cell r="V890">
            <v>5230994.6899999995</v>
          </cell>
          <cell r="W890">
            <v>5230994.6899999995</v>
          </cell>
          <cell r="X890">
            <v>5230994.6899999995</v>
          </cell>
          <cell r="Y890">
            <v>5230994.6899999995</v>
          </cell>
          <cell r="Z890">
            <v>27225978.729999997</v>
          </cell>
        </row>
        <row r="892">
          <cell r="N892" t="str">
            <v>Certified / Estimated Expenditure on Registered Projects Monthly Total</v>
          </cell>
          <cell r="O892">
            <v>27314.86</v>
          </cell>
          <cell r="P892">
            <v>0</v>
          </cell>
          <cell r="Q892">
            <v>0</v>
          </cell>
          <cell r="R892">
            <v>303679.82999999996</v>
          </cell>
          <cell r="S892">
            <v>4900000</v>
          </cell>
          <cell r="T892">
            <v>0</v>
          </cell>
          <cell r="U892">
            <v>0</v>
          </cell>
          <cell r="V892">
            <v>0</v>
          </cell>
          <cell r="W892">
            <v>0</v>
          </cell>
          <cell r="X892">
            <v>0</v>
          </cell>
          <cell r="Y892">
            <v>0</v>
          </cell>
          <cell r="Z892">
            <v>21994984.039999999</v>
          </cell>
        </row>
        <row r="893">
          <cell r="N893" t="str">
            <v>Accumulative Total</v>
          </cell>
          <cell r="O893">
            <v>27314.86</v>
          </cell>
          <cell r="P893">
            <v>27314.86</v>
          </cell>
          <cell r="Q893">
            <v>27314.86</v>
          </cell>
          <cell r="R893">
            <v>330994.68999999994</v>
          </cell>
          <cell r="S893">
            <v>5230994.6899999995</v>
          </cell>
          <cell r="T893">
            <v>5230994.6899999995</v>
          </cell>
          <cell r="U893">
            <v>5230994.6899999995</v>
          </cell>
          <cell r="V893">
            <v>5230994.6899999995</v>
          </cell>
          <cell r="W893">
            <v>5230994.6899999995</v>
          </cell>
          <cell r="X893">
            <v>5230994.6899999995</v>
          </cell>
          <cell r="Y893">
            <v>5230994.6899999995</v>
          </cell>
          <cell r="Z893">
            <v>27225978.729999997</v>
          </cell>
        </row>
        <row r="895">
          <cell r="N895" t="str">
            <v>2006/07 Baseline Estimate</v>
          </cell>
          <cell r="O895">
            <v>200000.46</v>
          </cell>
          <cell r="P895">
            <v>450000</v>
          </cell>
          <cell r="Q895">
            <v>1830928</v>
          </cell>
          <cell r="R895">
            <v>1600000</v>
          </cell>
          <cell r="S895">
            <v>3000000</v>
          </cell>
          <cell r="T895">
            <v>3000000</v>
          </cell>
          <cell r="U895">
            <v>3000000</v>
          </cell>
          <cell r="V895">
            <v>3218365</v>
          </cell>
          <cell r="W895">
            <v>2000000</v>
          </cell>
          <cell r="X895">
            <v>2617000</v>
          </cell>
          <cell r="Y895">
            <v>1000000</v>
          </cell>
          <cell r="Z895">
            <v>1000000</v>
          </cell>
        </row>
        <row r="896">
          <cell r="N896" t="str">
            <v>Accumulative Total</v>
          </cell>
          <cell r="O896">
            <v>200000.46</v>
          </cell>
          <cell r="P896">
            <v>650000.46</v>
          </cell>
          <cell r="Q896">
            <v>2480928.46</v>
          </cell>
          <cell r="R896">
            <v>4080928.46</v>
          </cell>
          <cell r="S896">
            <v>7080928.46</v>
          </cell>
          <cell r="T896">
            <v>10080928.460000001</v>
          </cell>
          <cell r="U896">
            <v>13080928.460000001</v>
          </cell>
          <cell r="V896">
            <v>16299293.460000001</v>
          </cell>
          <cell r="W896">
            <v>18299293.460000001</v>
          </cell>
          <cell r="X896">
            <v>20916293.460000001</v>
          </cell>
          <cell r="Y896">
            <v>21916293.460000001</v>
          </cell>
          <cell r="Z896">
            <v>22916293.460000001</v>
          </cell>
        </row>
        <row r="898">
          <cell r="C898" t="str">
            <v>Bucket Eradication Projects</v>
          </cell>
        </row>
        <row r="899">
          <cell r="C899" t="str">
            <v>PRE-IMP</v>
          </cell>
          <cell r="D899">
            <v>148571</v>
          </cell>
          <cell r="H899" t="str">
            <v>Theewaterskloof</v>
          </cell>
          <cell r="I899" t="str">
            <v>B</v>
          </cell>
          <cell r="J899" t="str">
            <v>Genadendal: Voorstekraal, Bereaville: Bucket Eradication</v>
          </cell>
          <cell r="K899" t="str">
            <v>New Sewer Reticulation</v>
          </cell>
          <cell r="L899">
            <v>15417000</v>
          </cell>
          <cell r="M899">
            <v>0</v>
          </cell>
          <cell r="N899">
            <v>15417000</v>
          </cell>
          <cell r="Z899">
            <v>15417000</v>
          </cell>
          <cell r="AD899" t="str">
            <v>Genadendal: Voorstekraal, Bereaville: Bucket Eradication: New Sewer Reticulation</v>
          </cell>
          <cell r="AE899">
            <v>15417000</v>
          </cell>
          <cell r="AF899">
            <v>0</v>
          </cell>
          <cell r="AG899">
            <v>15417000</v>
          </cell>
          <cell r="AH899">
            <v>0</v>
          </cell>
        </row>
        <row r="900">
          <cell r="C900" t="str">
            <v>IMPL</v>
          </cell>
          <cell r="D900" t="str">
            <v>0142/BS/0506</v>
          </cell>
          <cell r="F900" t="str">
            <v>EPWP</v>
          </cell>
          <cell r="H900" t="str">
            <v>Theewaterskloof</v>
          </cell>
          <cell r="I900" t="str">
            <v>B</v>
          </cell>
          <cell r="J900" t="str">
            <v>Boschmanskloof: Bucket Eradication</v>
          </cell>
          <cell r="K900" t="str">
            <v>New Sewer Reticulation</v>
          </cell>
          <cell r="L900">
            <v>2000000</v>
          </cell>
          <cell r="M900">
            <v>1842224.28</v>
          </cell>
          <cell r="N900">
            <v>157775.72</v>
          </cell>
          <cell r="Z900">
            <v>157775.72</v>
          </cell>
          <cell r="AD900" t="str">
            <v>Boschmanskloof: Bucket Eradication: New Sewer Reticulation</v>
          </cell>
          <cell r="AE900">
            <v>2000000</v>
          </cell>
          <cell r="AF900">
            <v>1842224.28</v>
          </cell>
          <cell r="AG900">
            <v>157775.72</v>
          </cell>
          <cell r="AH900">
            <v>0</v>
          </cell>
          <cell r="AJ900">
            <v>38590</v>
          </cell>
          <cell r="AK900">
            <v>38691</v>
          </cell>
          <cell r="AL900">
            <v>38576</v>
          </cell>
          <cell r="AM900">
            <v>38674</v>
          </cell>
          <cell r="AN900">
            <v>38481</v>
          </cell>
          <cell r="AO900">
            <v>38691</v>
          </cell>
          <cell r="AP900">
            <v>38807</v>
          </cell>
          <cell r="AR900" t="str">
            <v>IMPL</v>
          </cell>
          <cell r="AS900" t="str">
            <v>Project in progress</v>
          </cell>
        </row>
        <row r="901">
          <cell r="K901" t="str">
            <v>Total Bucket Eradication Projects</v>
          </cell>
          <cell r="L901">
            <v>17417000</v>
          </cell>
          <cell r="M901">
            <v>1842224.28</v>
          </cell>
          <cell r="N901">
            <v>15574775.720000001</v>
          </cell>
          <cell r="O901">
            <v>0</v>
          </cell>
          <cell r="P901">
            <v>0</v>
          </cell>
          <cell r="Q901">
            <v>0</v>
          </cell>
          <cell r="R901">
            <v>0</v>
          </cell>
          <cell r="S901">
            <v>0</v>
          </cell>
          <cell r="T901">
            <v>0</v>
          </cell>
          <cell r="U901">
            <v>0</v>
          </cell>
          <cell r="V901">
            <v>0</v>
          </cell>
          <cell r="W901">
            <v>0</v>
          </cell>
          <cell r="X901">
            <v>0</v>
          </cell>
          <cell r="Y901">
            <v>0</v>
          </cell>
          <cell r="Z901">
            <v>15574775.720000001</v>
          </cell>
          <cell r="AA901">
            <v>0</v>
          </cell>
          <cell r="AD901" t="str">
            <v>Total Bucket Eradication Projects</v>
          </cell>
          <cell r="AE901">
            <v>17417000</v>
          </cell>
          <cell r="AF901">
            <v>1842224.28</v>
          </cell>
          <cell r="AG901">
            <v>15574775.720000001</v>
          </cell>
          <cell r="AH901">
            <v>0</v>
          </cell>
        </row>
        <row r="902">
          <cell r="N902" t="str">
            <v>Accumulative Total Bucket Eradication Projects</v>
          </cell>
          <cell r="O902">
            <v>0</v>
          </cell>
          <cell r="P902">
            <v>0</v>
          </cell>
          <cell r="Q902">
            <v>0</v>
          </cell>
          <cell r="R902">
            <v>0</v>
          </cell>
          <cell r="S902">
            <v>0</v>
          </cell>
          <cell r="T902">
            <v>0</v>
          </cell>
          <cell r="U902">
            <v>0</v>
          </cell>
          <cell r="V902">
            <v>0</v>
          </cell>
          <cell r="W902">
            <v>0</v>
          </cell>
          <cell r="X902">
            <v>0</v>
          </cell>
          <cell r="Y902">
            <v>0</v>
          </cell>
          <cell r="Z902">
            <v>15574775.720000001</v>
          </cell>
        </row>
        <row r="904">
          <cell r="C904" t="str">
            <v>CMIP Projects with expenditure up to 31 March 2006</v>
          </cell>
        </row>
        <row r="905">
          <cell r="C905" t="str">
            <v>IMPL</v>
          </cell>
          <cell r="D905">
            <v>5279.3</v>
          </cell>
          <cell r="H905" t="str">
            <v>Theewaterskloof</v>
          </cell>
          <cell r="I905" t="str">
            <v>B</v>
          </cell>
          <cell r="J905" t="str">
            <v>Genadendal</v>
          </cell>
          <cell r="K905" t="str">
            <v>Sanitation</v>
          </cell>
          <cell r="L905">
            <v>2500000</v>
          </cell>
          <cell r="M905">
            <v>418498.89</v>
          </cell>
          <cell r="N905">
            <v>2081501.1099999999</v>
          </cell>
          <cell r="T905">
            <v>230000</v>
          </cell>
          <cell r="U905">
            <v>687044</v>
          </cell>
          <cell r="V905">
            <v>100000</v>
          </cell>
          <cell r="X905">
            <v>500000</v>
          </cell>
          <cell r="Z905">
            <v>564457.11</v>
          </cell>
          <cell r="AD905" t="str">
            <v>Genadendal: Upgrade Waste Water Treatment Works</v>
          </cell>
          <cell r="AE905">
            <v>2500000</v>
          </cell>
          <cell r="AF905">
            <v>418498.89</v>
          </cell>
          <cell r="AG905">
            <v>2081501.1099999999</v>
          </cell>
          <cell r="AH905">
            <v>230000</v>
          </cell>
          <cell r="AJ905">
            <v>38503</v>
          </cell>
          <cell r="AK905">
            <v>38684</v>
          </cell>
          <cell r="AL905">
            <v>38500</v>
          </cell>
          <cell r="AM905">
            <v>38670</v>
          </cell>
          <cell r="AN905" t="str">
            <v>31/05/2005</v>
          </cell>
          <cell r="AO905">
            <v>38684</v>
          </cell>
          <cell r="AP905" t="str">
            <v>30/11/2005</v>
          </cell>
          <cell r="AQ905" t="str">
            <v/>
          </cell>
          <cell r="AR905" t="str">
            <v>PRE-IMP</v>
          </cell>
          <cell r="AS905" t="str">
            <v>Project to be expanded &amp; presently busy with negotiations for land &amp; impact study; 
refer to project 0172/BS/0506</v>
          </cell>
        </row>
        <row r="906">
          <cell r="C906" t="str">
            <v>IMPL</v>
          </cell>
          <cell r="D906">
            <v>5276.2</v>
          </cell>
          <cell r="H906" t="str">
            <v>Theewaterskloof</v>
          </cell>
          <cell r="I906" t="str">
            <v>B</v>
          </cell>
          <cell r="J906" t="str">
            <v>Grabouw</v>
          </cell>
          <cell r="K906" t="str">
            <v>Water</v>
          </cell>
          <cell r="L906">
            <v>1365000</v>
          </cell>
          <cell r="M906">
            <v>1270101.05</v>
          </cell>
          <cell r="N906">
            <v>94898.95</v>
          </cell>
          <cell r="Z906">
            <v>94898.95</v>
          </cell>
          <cell r="AD906" t="str">
            <v>Grabouw Low Income: New Reservoir</v>
          </cell>
          <cell r="AE906">
            <v>1365000</v>
          </cell>
          <cell r="AF906">
            <v>1270101.05</v>
          </cell>
          <cell r="AG906">
            <v>94898.95</v>
          </cell>
          <cell r="AH906">
            <v>0</v>
          </cell>
          <cell r="AJ906">
            <v>38138</v>
          </cell>
          <cell r="AK906">
            <v>38481</v>
          </cell>
          <cell r="AL906">
            <v>38135</v>
          </cell>
          <cell r="AM906">
            <v>38367</v>
          </cell>
          <cell r="AN906" t="str">
            <v>01/10/2004</v>
          </cell>
          <cell r="AO906">
            <v>38481</v>
          </cell>
          <cell r="AP906">
            <v>38688</v>
          </cell>
          <cell r="AQ906" t="str">
            <v/>
          </cell>
          <cell r="AR906" t="str">
            <v>COMPL</v>
          </cell>
          <cell r="AS906" t="str">
            <v>Project completed</v>
          </cell>
        </row>
        <row r="907">
          <cell r="K907" t="str">
            <v>Total CMIP Projects with expenditure up to 31 March 2006</v>
          </cell>
          <cell r="L907">
            <v>3865000</v>
          </cell>
          <cell r="M907">
            <v>1688599.94</v>
          </cell>
          <cell r="N907">
            <v>2176400.06</v>
          </cell>
          <cell r="O907">
            <v>0</v>
          </cell>
          <cell r="P907">
            <v>0</v>
          </cell>
          <cell r="Q907">
            <v>0</v>
          </cell>
          <cell r="R907">
            <v>0</v>
          </cell>
          <cell r="S907">
            <v>0</v>
          </cell>
          <cell r="T907">
            <v>230000</v>
          </cell>
          <cell r="U907">
            <v>687044</v>
          </cell>
          <cell r="V907">
            <v>100000</v>
          </cell>
          <cell r="W907">
            <v>0</v>
          </cell>
          <cell r="X907">
            <v>500000</v>
          </cell>
          <cell r="Y907">
            <v>0</v>
          </cell>
          <cell r="Z907">
            <v>659356.05999999994</v>
          </cell>
          <cell r="AA907">
            <v>0</v>
          </cell>
          <cell r="AD907" t="str">
            <v>Total CMIP Projects with expenditure up to 31 March 2006</v>
          </cell>
          <cell r="AE907">
            <v>3865000</v>
          </cell>
          <cell r="AF907">
            <v>1688599.94</v>
          </cell>
          <cell r="AG907">
            <v>2176400.06</v>
          </cell>
          <cell r="AH907">
            <v>230000</v>
          </cell>
        </row>
        <row r="908">
          <cell r="N908" t="str">
            <v>Accumulative Total CMIP Projects with expenditure up to 31 March 2006</v>
          </cell>
          <cell r="O908">
            <v>0</v>
          </cell>
          <cell r="P908">
            <v>0</v>
          </cell>
          <cell r="Q908">
            <v>0</v>
          </cell>
          <cell r="R908">
            <v>0</v>
          </cell>
          <cell r="S908">
            <v>0</v>
          </cell>
          <cell r="T908">
            <v>230000</v>
          </cell>
          <cell r="U908">
            <v>917044</v>
          </cell>
          <cell r="V908">
            <v>1017044</v>
          </cell>
          <cell r="W908">
            <v>1017044</v>
          </cell>
          <cell r="X908">
            <v>1517044</v>
          </cell>
          <cell r="Y908">
            <v>1517044</v>
          </cell>
          <cell r="Z908">
            <v>2176400.06</v>
          </cell>
        </row>
        <row r="910">
          <cell r="C910" t="str">
            <v>MIG Projects</v>
          </cell>
        </row>
        <row r="911">
          <cell r="C911" t="str">
            <v>Pending</v>
          </cell>
          <cell r="D911">
            <v>3814</v>
          </cell>
          <cell r="F911" t="str">
            <v>EPWP</v>
          </cell>
          <cell r="H911" t="str">
            <v>Theewaterskloof</v>
          </cell>
          <cell r="I911" t="str">
            <v>B</v>
          </cell>
          <cell r="J911" t="str">
            <v>Botrivier</v>
          </cell>
          <cell r="K911" t="str">
            <v>Upgrade Sewer Network</v>
          </cell>
          <cell r="L911">
            <v>600000</v>
          </cell>
          <cell r="M911">
            <v>104675.39</v>
          </cell>
          <cell r="N911">
            <v>495324.61</v>
          </cell>
          <cell r="Z911">
            <v>495324.61</v>
          </cell>
          <cell r="AB911" t="str">
            <v>PRE-IMP</v>
          </cell>
          <cell r="AD911" t="str">
            <v>Botrivier: Upgrade Sewer Network</v>
          </cell>
          <cell r="AE911">
            <v>600000</v>
          </cell>
          <cell r="AF911">
            <v>104675.39</v>
          </cell>
          <cell r="AG911">
            <v>495324.61</v>
          </cell>
          <cell r="AH911">
            <v>0</v>
          </cell>
          <cell r="AJ911">
            <v>39142</v>
          </cell>
          <cell r="AL911">
            <v>39141</v>
          </cell>
          <cell r="AN911">
            <v>39142</v>
          </cell>
          <cell r="AP911">
            <v>39722</v>
          </cell>
        </row>
        <row r="912">
          <cell r="C912" t="str">
            <v>Pending</v>
          </cell>
          <cell r="D912">
            <v>3810</v>
          </cell>
          <cell r="H912" t="str">
            <v>Theewaterskloof</v>
          </cell>
          <cell r="I912" t="str">
            <v>B</v>
          </cell>
          <cell r="J912" t="str">
            <v>Grabouw</v>
          </cell>
          <cell r="K912" t="str">
            <v>Upgrade Sewer Rising Main</v>
          </cell>
          <cell r="L912">
            <v>1600000</v>
          </cell>
          <cell r="M912">
            <v>0</v>
          </cell>
          <cell r="N912">
            <v>0</v>
          </cell>
          <cell r="AA912">
            <v>1600000</v>
          </cell>
          <cell r="AD912" t="str">
            <v>Grabouw: Upgrade Sewer Rising Main</v>
          </cell>
          <cell r="AE912">
            <v>1600000</v>
          </cell>
          <cell r="AF912">
            <v>0</v>
          </cell>
          <cell r="AG912">
            <v>0</v>
          </cell>
          <cell r="AH912">
            <v>0</v>
          </cell>
        </row>
        <row r="913">
          <cell r="C913" t="str">
            <v>Pending</v>
          </cell>
          <cell r="D913">
            <v>3875</v>
          </cell>
          <cell r="H913" t="str">
            <v>Theewaterskloof</v>
          </cell>
          <cell r="I913" t="str">
            <v>B</v>
          </cell>
          <cell r="J913" t="str">
            <v>Grabouw</v>
          </cell>
          <cell r="K913" t="str">
            <v>New 4Ml Reservoir</v>
          </cell>
          <cell r="L913">
            <v>4880000</v>
          </cell>
          <cell r="M913">
            <v>0</v>
          </cell>
          <cell r="N913">
            <v>0</v>
          </cell>
          <cell r="AA913">
            <v>4880000</v>
          </cell>
          <cell r="AD913" t="str">
            <v>Grabouw: New 4Ml Reservoir</v>
          </cell>
          <cell r="AE913">
            <v>4880000</v>
          </cell>
          <cell r="AF913">
            <v>0</v>
          </cell>
          <cell r="AG913">
            <v>0</v>
          </cell>
          <cell r="AH913">
            <v>0</v>
          </cell>
        </row>
        <row r="914">
          <cell r="C914" t="str">
            <v>Pending</v>
          </cell>
          <cell r="D914">
            <v>4186</v>
          </cell>
          <cell r="F914" t="str">
            <v>EPWP</v>
          </cell>
          <cell r="H914" t="str">
            <v>Theewaterskloof</v>
          </cell>
          <cell r="I914" t="str">
            <v>B</v>
          </cell>
          <cell r="J914" t="str">
            <v>Grabouw</v>
          </cell>
          <cell r="K914" t="str">
            <v>Water: Pump Line</v>
          </cell>
          <cell r="L914">
            <v>1200000</v>
          </cell>
          <cell r="M914">
            <v>0</v>
          </cell>
          <cell r="N914">
            <v>0</v>
          </cell>
          <cell r="AA914">
            <v>1200000</v>
          </cell>
          <cell r="AD914" t="str">
            <v>Grabouw: Water: Pump Line</v>
          </cell>
          <cell r="AE914">
            <v>1200000</v>
          </cell>
          <cell r="AF914">
            <v>0</v>
          </cell>
          <cell r="AG914">
            <v>0</v>
          </cell>
          <cell r="AH914">
            <v>0</v>
          </cell>
        </row>
        <row r="915">
          <cell r="C915" t="str">
            <v>Pending</v>
          </cell>
          <cell r="D915">
            <v>4197</v>
          </cell>
          <cell r="H915" t="str">
            <v>Theewaterskloof</v>
          </cell>
          <cell r="I915" t="str">
            <v>B</v>
          </cell>
          <cell r="J915" t="str">
            <v>Grabouw</v>
          </cell>
          <cell r="K915" t="str">
            <v>Upgrade Raw Water Supply</v>
          </cell>
          <cell r="L915">
            <v>1600000</v>
          </cell>
          <cell r="M915">
            <v>0</v>
          </cell>
          <cell r="N915">
            <v>0</v>
          </cell>
          <cell r="AA915">
            <v>1600000</v>
          </cell>
          <cell r="AD915" t="str">
            <v>Grabouw: Upgrade Raw Water Supply</v>
          </cell>
          <cell r="AE915">
            <v>1600000</v>
          </cell>
          <cell r="AF915">
            <v>0</v>
          </cell>
          <cell r="AG915">
            <v>0</v>
          </cell>
          <cell r="AH915">
            <v>0</v>
          </cell>
        </row>
        <row r="916">
          <cell r="C916" t="str">
            <v>Pending</v>
          </cell>
          <cell r="D916">
            <v>123522</v>
          </cell>
          <cell r="H916" t="str">
            <v>Theewaterskloof</v>
          </cell>
          <cell r="I916" t="str">
            <v>P</v>
          </cell>
          <cell r="J916" t="str">
            <v>Grabouw</v>
          </cell>
          <cell r="K916" t="str">
            <v>Upgrade Bulk Water Infrastructure Capacity Ph1&amp;2</v>
          </cell>
          <cell r="L916">
            <v>7933751.46</v>
          </cell>
          <cell r="M916">
            <v>0</v>
          </cell>
          <cell r="N916">
            <v>0</v>
          </cell>
          <cell r="AA916">
            <v>7933751.46</v>
          </cell>
          <cell r="AD916" t="str">
            <v>Grabouw: Upgrade Bulk Water Infrastructure Capacity Ph1&amp;2</v>
          </cell>
          <cell r="AE916">
            <v>7933751.46</v>
          </cell>
          <cell r="AF916">
            <v>0</v>
          </cell>
          <cell r="AG916">
            <v>0</v>
          </cell>
          <cell r="AH916">
            <v>0</v>
          </cell>
        </row>
        <row r="917">
          <cell r="C917" t="str">
            <v>Pending</v>
          </cell>
          <cell r="D917">
            <v>3740</v>
          </cell>
          <cell r="F917" t="str">
            <v>EPWP</v>
          </cell>
          <cell r="H917" t="str">
            <v>Theewaterskloof</v>
          </cell>
          <cell r="I917" t="str">
            <v>B</v>
          </cell>
          <cell r="J917" t="str">
            <v>Greyton</v>
          </cell>
          <cell r="K917" t="str">
            <v>Roads: Construction of San Lucia Street</v>
          </cell>
          <cell r="L917">
            <v>600000</v>
          </cell>
          <cell r="M917">
            <v>0</v>
          </cell>
          <cell r="N917">
            <v>0</v>
          </cell>
          <cell r="AA917">
            <v>600000</v>
          </cell>
          <cell r="AD917" t="str">
            <v>Greyton: Roads: Construction of San Lucia Street</v>
          </cell>
          <cell r="AE917">
            <v>600000</v>
          </cell>
          <cell r="AF917">
            <v>0</v>
          </cell>
          <cell r="AG917">
            <v>0</v>
          </cell>
          <cell r="AH917">
            <v>0</v>
          </cell>
        </row>
        <row r="918">
          <cell r="C918" t="str">
            <v>REG</v>
          </cell>
          <cell r="D918" t="str">
            <v>0196/BCL/0506</v>
          </cell>
          <cell r="F918" t="str">
            <v>EPWP</v>
          </cell>
          <cell r="H918" t="str">
            <v>Theewaterskloof</v>
          </cell>
          <cell r="I918" t="str">
            <v>B</v>
          </cell>
          <cell r="J918" t="str">
            <v>Botrivier</v>
          </cell>
          <cell r="K918" t="str">
            <v>New High Mast Lighting</v>
          </cell>
          <cell r="L918">
            <v>206340</v>
          </cell>
          <cell r="M918">
            <v>0</v>
          </cell>
          <cell r="N918">
            <v>206340</v>
          </cell>
          <cell r="Z918">
            <v>206340</v>
          </cell>
          <cell r="AD918" t="str">
            <v>Botrivier: New Street Lighting</v>
          </cell>
          <cell r="AE918">
            <v>206340</v>
          </cell>
          <cell r="AF918">
            <v>0</v>
          </cell>
          <cell r="AG918">
            <v>206340</v>
          </cell>
          <cell r="AH918">
            <v>0</v>
          </cell>
          <cell r="AJ918">
            <v>38878</v>
          </cell>
          <cell r="AL918">
            <v>38865</v>
          </cell>
          <cell r="AN918">
            <v>38878</v>
          </cell>
          <cell r="AP918">
            <v>38927</v>
          </cell>
          <cell r="AR918" t="str">
            <v>APR</v>
          </cell>
          <cell r="AS918" t="str">
            <v>Project for 2006/07 financial year</v>
          </cell>
        </row>
        <row r="919">
          <cell r="C919" t="str">
            <v>REG</v>
          </cell>
          <cell r="D919">
            <v>5033</v>
          </cell>
          <cell r="H919" t="str">
            <v>Theewaterskloof</v>
          </cell>
          <cell r="I919" t="str">
            <v>B</v>
          </cell>
          <cell r="J919" t="str">
            <v>Grabouw</v>
          </cell>
          <cell r="K919" t="str">
            <v>Upgrade Waste Water Treatment Works</v>
          </cell>
          <cell r="L919">
            <v>5000000</v>
          </cell>
          <cell r="M919">
            <v>0</v>
          </cell>
          <cell r="N919">
            <v>5000000</v>
          </cell>
          <cell r="R919">
            <v>100000</v>
          </cell>
          <cell r="S919">
            <v>4900000</v>
          </cell>
          <cell r="AD919" t="str">
            <v>Grabouw: Upgrade Waste Water Treatment Works</v>
          </cell>
          <cell r="AE919">
            <v>5000000</v>
          </cell>
          <cell r="AF919">
            <v>0</v>
          </cell>
          <cell r="AG919">
            <v>5000000</v>
          </cell>
          <cell r="AH919">
            <v>5000000</v>
          </cell>
        </row>
        <row r="920">
          <cell r="C920" t="str">
            <v>PRE-IMP</v>
          </cell>
          <cell r="D920">
            <v>3788</v>
          </cell>
          <cell r="F920" t="str">
            <v>EPWP</v>
          </cell>
          <cell r="H920" t="str">
            <v>Theewaterskloof</v>
          </cell>
          <cell r="I920" t="str">
            <v>B</v>
          </cell>
          <cell r="J920" t="str">
            <v>Botrivier</v>
          </cell>
          <cell r="K920" t="str">
            <v>Sanitation: Waste Water Treatment Works</v>
          </cell>
          <cell r="L920">
            <v>4877982.4400000004</v>
          </cell>
          <cell r="M920">
            <v>300156.53999999998</v>
          </cell>
          <cell r="N920">
            <v>4577825.9000000004</v>
          </cell>
          <cell r="Z920">
            <v>4577825.9000000004</v>
          </cell>
          <cell r="AD920" t="str">
            <v>Botrivier: Sanitation: Waste Water Treatment Works</v>
          </cell>
          <cell r="AE920">
            <v>4877982.4400000004</v>
          </cell>
          <cell r="AF920">
            <v>300156.53999999998</v>
          </cell>
          <cell r="AG920">
            <v>4577825.9000000004</v>
          </cell>
          <cell r="AH920">
            <v>0</v>
          </cell>
        </row>
        <row r="921">
          <cell r="C921" t="str">
            <v>IMPL</v>
          </cell>
          <cell r="D921">
            <v>122824</v>
          </cell>
          <cell r="H921" t="str">
            <v>Theewaterskloof</v>
          </cell>
          <cell r="I921" t="str">
            <v>B</v>
          </cell>
          <cell r="J921" t="str">
            <v>Myddleton</v>
          </cell>
          <cell r="K921" t="str">
            <v>New Roads</v>
          </cell>
          <cell r="L921">
            <v>500000</v>
          </cell>
          <cell r="M921">
            <v>481673.69</v>
          </cell>
          <cell r="N921">
            <v>18326.310000000001</v>
          </cell>
          <cell r="Z921">
            <v>18326.310000000001</v>
          </cell>
          <cell r="AD921" t="str">
            <v>Myddleton: New Roads</v>
          </cell>
          <cell r="AE921">
            <v>500000</v>
          </cell>
          <cell r="AF921">
            <v>481673.69</v>
          </cell>
          <cell r="AG921">
            <v>18326.310000000001</v>
          </cell>
          <cell r="AH921">
            <v>0</v>
          </cell>
        </row>
        <row r="922">
          <cell r="C922" t="str">
            <v>IMPL</v>
          </cell>
          <cell r="D922" t="str">
            <v>0222/BST/0607</v>
          </cell>
          <cell r="F922" t="str">
            <v>EPWP</v>
          </cell>
          <cell r="H922" t="str">
            <v>Theewaterskloof</v>
          </cell>
          <cell r="I922" t="str">
            <v>B</v>
          </cell>
          <cell r="J922" t="str">
            <v>Riviersonderend</v>
          </cell>
          <cell r="K922" t="str">
            <v>Upgrade Stormwater Network</v>
          </cell>
          <cell r="L922">
            <v>250000</v>
          </cell>
          <cell r="M922">
            <v>226426.5</v>
          </cell>
          <cell r="N922">
            <v>23573.5</v>
          </cell>
          <cell r="Z922">
            <v>23573.5</v>
          </cell>
          <cell r="AD922" t="str">
            <v>Riviersonderend: New Stormwater</v>
          </cell>
          <cell r="AE922">
            <v>250000</v>
          </cell>
          <cell r="AF922">
            <v>226426.5</v>
          </cell>
          <cell r="AG922">
            <v>23573.5</v>
          </cell>
          <cell r="AH922">
            <v>0</v>
          </cell>
        </row>
        <row r="923">
          <cell r="C923" t="str">
            <v>IMPL</v>
          </cell>
          <cell r="D923" t="str">
            <v>0223/BR/0607</v>
          </cell>
          <cell r="F923" t="str">
            <v>EPWP</v>
          </cell>
          <cell r="H923" t="str">
            <v>Theewaterskloof</v>
          </cell>
          <cell r="I923" t="str">
            <v>B</v>
          </cell>
          <cell r="J923" t="str">
            <v>Tesselaarsdal</v>
          </cell>
          <cell r="K923" t="str">
            <v>Upgrade Access Road</v>
          </cell>
          <cell r="L923">
            <v>500000</v>
          </cell>
          <cell r="M923">
            <v>296320.17</v>
          </cell>
          <cell r="N923">
            <v>203679.83</v>
          </cell>
          <cell r="R923">
            <v>203679.83</v>
          </cell>
          <cell r="AD923" t="str">
            <v>Tesselaarsdal: New Access Road</v>
          </cell>
          <cell r="AE923">
            <v>500000</v>
          </cell>
          <cell r="AF923">
            <v>296320.17</v>
          </cell>
          <cell r="AG923">
            <v>203679.83</v>
          </cell>
          <cell r="AH923">
            <v>203679.83</v>
          </cell>
        </row>
        <row r="924">
          <cell r="C924" t="str">
            <v>COMPL</v>
          </cell>
          <cell r="D924">
            <v>123019</v>
          </cell>
          <cell r="H924" t="str">
            <v>Theewaterskloof</v>
          </cell>
          <cell r="I924" t="str">
            <v>B</v>
          </cell>
          <cell r="J924" t="str">
            <v>Genadendal</v>
          </cell>
          <cell r="K924" t="str">
            <v>Rehabilitate Waste Water Treatment Works Ph2</v>
          </cell>
          <cell r="L924">
            <v>950850</v>
          </cell>
          <cell r="M924">
            <v>923535.14</v>
          </cell>
          <cell r="N924">
            <v>27314.86</v>
          </cell>
          <cell r="O924">
            <v>27314.86</v>
          </cell>
          <cell r="AD924" t="str">
            <v>Genadendal: Rehabilitate Waste Water Treatment Works Ph2</v>
          </cell>
          <cell r="AE924">
            <v>950850</v>
          </cell>
          <cell r="AF924">
            <v>923535.14</v>
          </cell>
          <cell r="AG924">
            <v>27314.86</v>
          </cell>
          <cell r="AH924">
            <v>27314.86</v>
          </cell>
        </row>
        <row r="925">
          <cell r="K925" t="str">
            <v>Total MIG Projects</v>
          </cell>
          <cell r="L925">
            <v>30698923.900000002</v>
          </cell>
          <cell r="M925">
            <v>2332787.4300000002</v>
          </cell>
          <cell r="N925">
            <v>10552385.010000002</v>
          </cell>
          <cell r="O925">
            <v>27314.86</v>
          </cell>
          <cell r="P925">
            <v>0</v>
          </cell>
          <cell r="Q925">
            <v>0</v>
          </cell>
          <cell r="R925">
            <v>303679.82999999996</v>
          </cell>
          <cell r="S925">
            <v>4900000</v>
          </cell>
          <cell r="T925">
            <v>0</v>
          </cell>
          <cell r="U925">
            <v>0</v>
          </cell>
          <cell r="V925">
            <v>0</v>
          </cell>
          <cell r="W925">
            <v>0</v>
          </cell>
          <cell r="X925">
            <v>0</v>
          </cell>
          <cell r="Y925">
            <v>0</v>
          </cell>
          <cell r="Z925">
            <v>5321390.32</v>
          </cell>
          <cell r="AA925">
            <v>17813751.460000001</v>
          </cell>
          <cell r="AD925" t="str">
            <v>Total MIG Projects</v>
          </cell>
          <cell r="AE925">
            <v>30698923.900000002</v>
          </cell>
          <cell r="AF925">
            <v>2332787.4300000002</v>
          </cell>
          <cell r="AG925">
            <v>10552385.010000002</v>
          </cell>
          <cell r="AH925">
            <v>5230994.6900000004</v>
          </cell>
        </row>
        <row r="926">
          <cell r="N926" t="str">
            <v>Accumulative Total MIG Projects</v>
          </cell>
          <cell r="O926">
            <v>27314.86</v>
          </cell>
          <cell r="P926">
            <v>27314.86</v>
          </cell>
          <cell r="Q926">
            <v>27314.86</v>
          </cell>
          <cell r="R926">
            <v>330994.68999999994</v>
          </cell>
          <cell r="S926">
            <v>5230994.6899999995</v>
          </cell>
          <cell r="T926">
            <v>5230994.6899999995</v>
          </cell>
          <cell r="U926">
            <v>5230994.6899999995</v>
          </cell>
          <cell r="V926">
            <v>5230994.6899999995</v>
          </cell>
          <cell r="W926">
            <v>5230994.6899999995</v>
          </cell>
          <cell r="X926">
            <v>5230994.6899999995</v>
          </cell>
          <cell r="Y926">
            <v>5230994.6899999995</v>
          </cell>
          <cell r="Z926">
            <v>10552385.01</v>
          </cell>
        </row>
        <row r="928">
          <cell r="C928" t="str">
            <v>MIG Flood Damage Projects</v>
          </cell>
        </row>
        <row r="929">
          <cell r="C929" t="str">
            <v>IMPL</v>
          </cell>
          <cell r="D929">
            <v>146539</v>
          </cell>
          <cell r="H929" t="str">
            <v>Theewaterskloof</v>
          </cell>
          <cell r="I929" t="str">
            <v>B</v>
          </cell>
          <cell r="J929" t="str">
            <v>Greyton: Flood Damage</v>
          </cell>
          <cell r="K929" t="str">
            <v>Rehabilitate Nerina Street Low Water Bridge</v>
          </cell>
          <cell r="L929">
            <v>188032</v>
          </cell>
          <cell r="M929">
            <v>0</v>
          </cell>
          <cell r="N929">
            <v>188032</v>
          </cell>
          <cell r="Z929">
            <v>188032</v>
          </cell>
          <cell r="AD929" t="str">
            <v>Greyton: Flood Damage: Rehabilitate Nerina Street Low Water Bridge</v>
          </cell>
          <cell r="AE929">
            <v>188032</v>
          </cell>
          <cell r="AF929">
            <v>0</v>
          </cell>
          <cell r="AG929">
            <v>188032</v>
          </cell>
          <cell r="AH929">
            <v>0</v>
          </cell>
        </row>
        <row r="930">
          <cell r="C930" t="str">
            <v>IMPL</v>
          </cell>
          <cell r="D930">
            <v>146552</v>
          </cell>
          <cell r="H930" t="str">
            <v>Theewaterskloof</v>
          </cell>
          <cell r="I930" t="str">
            <v>B</v>
          </cell>
          <cell r="J930" t="str">
            <v>Greyton: Flood Damage</v>
          </cell>
          <cell r="K930" t="str">
            <v>Rehabilitate Park Street Low Water Bridge</v>
          </cell>
          <cell r="L930">
            <v>74001</v>
          </cell>
          <cell r="M930">
            <v>0</v>
          </cell>
          <cell r="N930">
            <v>74001</v>
          </cell>
          <cell r="Z930">
            <v>74001</v>
          </cell>
          <cell r="AD930" t="str">
            <v>Greyton: Flood Damage: Rehabilitate Park Street Low Water Bridge</v>
          </cell>
          <cell r="AE930">
            <v>74001</v>
          </cell>
          <cell r="AF930">
            <v>0</v>
          </cell>
          <cell r="AG930">
            <v>74001</v>
          </cell>
          <cell r="AH930">
            <v>0</v>
          </cell>
        </row>
        <row r="931">
          <cell r="C931" t="str">
            <v>IMPL</v>
          </cell>
          <cell r="D931">
            <v>146557</v>
          </cell>
          <cell r="H931" t="str">
            <v>Theewaterskloof</v>
          </cell>
          <cell r="I931" t="str">
            <v>B</v>
          </cell>
          <cell r="J931" t="str">
            <v>Greyton: Flood Damage</v>
          </cell>
          <cell r="K931" t="str">
            <v>Rehabilitate Noupoort River Embankment</v>
          </cell>
          <cell r="L931">
            <v>199956</v>
          </cell>
          <cell r="M931">
            <v>0</v>
          </cell>
          <cell r="N931">
            <v>199956</v>
          </cell>
          <cell r="Z931">
            <v>199956</v>
          </cell>
          <cell r="AD931" t="str">
            <v>Greyton: Flood Damage: Rehabilitate Noupoort River Embankment</v>
          </cell>
          <cell r="AE931">
            <v>199956</v>
          </cell>
          <cell r="AF931">
            <v>0</v>
          </cell>
          <cell r="AG931">
            <v>199956</v>
          </cell>
          <cell r="AH931">
            <v>0</v>
          </cell>
        </row>
        <row r="932">
          <cell r="C932" t="str">
            <v>IMPL</v>
          </cell>
          <cell r="D932">
            <v>146563</v>
          </cell>
          <cell r="H932" t="str">
            <v>Theewaterskloof</v>
          </cell>
          <cell r="I932" t="str">
            <v>B</v>
          </cell>
          <cell r="J932" t="str">
            <v>Greyton: Flood Damage</v>
          </cell>
          <cell r="K932" t="str">
            <v>Rehabilitate Vlei Street Low Water Bridge</v>
          </cell>
          <cell r="L932">
            <v>198999</v>
          </cell>
          <cell r="M932">
            <v>0</v>
          </cell>
          <cell r="N932">
            <v>198999</v>
          </cell>
          <cell r="Z932">
            <v>198999</v>
          </cell>
          <cell r="AD932" t="str">
            <v>Greyton: Flood Damage: Rehabilitate Vlei Street Low Water Bridge</v>
          </cell>
          <cell r="AE932">
            <v>198999</v>
          </cell>
          <cell r="AF932">
            <v>0</v>
          </cell>
          <cell r="AG932">
            <v>198999</v>
          </cell>
          <cell r="AH932">
            <v>0</v>
          </cell>
        </row>
        <row r="933">
          <cell r="C933" t="str">
            <v>IMPL</v>
          </cell>
          <cell r="D933">
            <v>146564</v>
          </cell>
          <cell r="H933" t="str">
            <v>Theewaterskloof</v>
          </cell>
          <cell r="I933" t="str">
            <v>B</v>
          </cell>
          <cell r="J933" t="str">
            <v>Greyton: Flood Damage</v>
          </cell>
          <cell r="K933" t="str">
            <v>Rehabilitate Von Solms Street, Noupoort River Pipe Crossing</v>
          </cell>
          <cell r="L933">
            <v>119700</v>
          </cell>
          <cell r="M933">
            <v>0</v>
          </cell>
          <cell r="N933">
            <v>119700</v>
          </cell>
          <cell r="Z933">
            <v>119700</v>
          </cell>
          <cell r="AD933" t="str">
            <v>Greyton: Flood Damage: Rehabilitate Von Solms Street, Noupoort River Pipe Crossing</v>
          </cell>
          <cell r="AE933">
            <v>119700</v>
          </cell>
          <cell r="AF933">
            <v>0</v>
          </cell>
          <cell r="AG933">
            <v>119700</v>
          </cell>
          <cell r="AH933">
            <v>0</v>
          </cell>
        </row>
        <row r="934">
          <cell r="C934" t="str">
            <v>IMPL</v>
          </cell>
          <cell r="D934">
            <v>146566</v>
          </cell>
          <cell r="H934" t="str">
            <v>Theewaterskloof</v>
          </cell>
          <cell r="I934" t="str">
            <v>B</v>
          </cell>
          <cell r="J934" t="str">
            <v>Greyton: Flood Damage</v>
          </cell>
          <cell r="K934" t="str">
            <v>Rehabilitate Queen Street Low Water Bridge</v>
          </cell>
          <cell r="L934">
            <v>158860</v>
          </cell>
          <cell r="M934">
            <v>0</v>
          </cell>
          <cell r="N934">
            <v>158860</v>
          </cell>
          <cell r="Z934">
            <v>158860</v>
          </cell>
          <cell r="AD934" t="str">
            <v>Greyton: Flood Damage: Rehabilitate Queen Street Low Water Bridge</v>
          </cell>
          <cell r="AE934">
            <v>158860</v>
          </cell>
          <cell r="AF934">
            <v>0</v>
          </cell>
          <cell r="AG934">
            <v>158860</v>
          </cell>
          <cell r="AH934">
            <v>0</v>
          </cell>
        </row>
        <row r="935">
          <cell r="C935" t="str">
            <v>IMPL</v>
          </cell>
          <cell r="D935">
            <v>147295</v>
          </cell>
          <cell r="H935" t="str">
            <v>Theewaterskloof</v>
          </cell>
          <cell r="I935" t="str">
            <v>B</v>
          </cell>
          <cell r="J935" t="str">
            <v>Greyton: Flood Damage</v>
          </cell>
          <cell r="K935" t="str">
            <v>Rehabilitate Van Schalkwyk Street Low Water Bridge</v>
          </cell>
          <cell r="L935">
            <v>159270</v>
          </cell>
          <cell r="M935">
            <v>0</v>
          </cell>
          <cell r="N935">
            <v>159270</v>
          </cell>
          <cell r="Z935">
            <v>159270</v>
          </cell>
          <cell r="AD935" t="str">
            <v>Greyton: Flood Damage: Rehabilitate Van Schalkwyk Street Low Water Bridge</v>
          </cell>
          <cell r="AE935">
            <v>159270</v>
          </cell>
          <cell r="AF935">
            <v>0</v>
          </cell>
          <cell r="AG935">
            <v>159270</v>
          </cell>
          <cell r="AH935">
            <v>0</v>
          </cell>
        </row>
        <row r="936">
          <cell r="K936" t="str">
            <v>Total MIG Flood Damage Projects</v>
          </cell>
          <cell r="L936">
            <v>1098818</v>
          </cell>
          <cell r="M936">
            <v>0</v>
          </cell>
          <cell r="N936">
            <v>1098818</v>
          </cell>
          <cell r="O936">
            <v>0</v>
          </cell>
          <cell r="P936">
            <v>0</v>
          </cell>
          <cell r="Q936">
            <v>0</v>
          </cell>
          <cell r="R936">
            <v>0</v>
          </cell>
          <cell r="S936">
            <v>0</v>
          </cell>
          <cell r="T936">
            <v>0</v>
          </cell>
          <cell r="U936">
            <v>0</v>
          </cell>
          <cell r="V936">
            <v>0</v>
          </cell>
          <cell r="W936">
            <v>0</v>
          </cell>
          <cell r="X936">
            <v>0</v>
          </cell>
          <cell r="Y936">
            <v>0</v>
          </cell>
          <cell r="Z936">
            <v>1098818</v>
          </cell>
          <cell r="AA936">
            <v>0</v>
          </cell>
          <cell r="AD936" t="str">
            <v>Total MIG Flood Damage Projects</v>
          </cell>
          <cell r="AE936">
            <v>1098818</v>
          </cell>
          <cell r="AF936">
            <v>0</v>
          </cell>
          <cell r="AG936">
            <v>1098818</v>
          </cell>
          <cell r="AH936">
            <v>0</v>
          </cell>
        </row>
        <row r="937">
          <cell r="N937" t="str">
            <v>Accumulative Total MIG Flood Damage Projects</v>
          </cell>
          <cell r="O937">
            <v>0</v>
          </cell>
          <cell r="P937">
            <v>0</v>
          </cell>
          <cell r="Q937">
            <v>0</v>
          </cell>
          <cell r="R937">
            <v>0</v>
          </cell>
          <cell r="S937">
            <v>0</v>
          </cell>
          <cell r="T937">
            <v>0</v>
          </cell>
          <cell r="U937">
            <v>0</v>
          </cell>
          <cell r="V937">
            <v>0</v>
          </cell>
          <cell r="W937">
            <v>0</v>
          </cell>
          <cell r="X937">
            <v>0</v>
          </cell>
          <cell r="Y937">
            <v>0</v>
          </cell>
          <cell r="Z937">
            <v>1098818</v>
          </cell>
        </row>
        <row r="939">
          <cell r="C939" t="str">
            <v>PMU Projects</v>
          </cell>
        </row>
        <row r="940">
          <cell r="L940">
            <v>0</v>
          </cell>
          <cell r="M940">
            <v>0</v>
          </cell>
          <cell r="N940">
            <v>0</v>
          </cell>
          <cell r="AE940">
            <v>0</v>
          </cell>
          <cell r="AF940">
            <v>0</v>
          </cell>
          <cell r="AG940">
            <v>0</v>
          </cell>
          <cell r="AH940">
            <v>0</v>
          </cell>
        </row>
        <row r="941">
          <cell r="K941" t="str">
            <v>Total PMU Projects</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D941" t="str">
            <v>Total PMU Projects</v>
          </cell>
          <cell r="AE941">
            <v>0</v>
          </cell>
          <cell r="AF941">
            <v>0</v>
          </cell>
          <cell r="AG941">
            <v>0</v>
          </cell>
          <cell r="AH941">
            <v>0</v>
          </cell>
        </row>
        <row r="942">
          <cell r="N942" t="str">
            <v>Accumulative Total PMU Projects</v>
          </cell>
          <cell r="O942">
            <v>0</v>
          </cell>
          <cell r="P942">
            <v>0</v>
          </cell>
          <cell r="Q942">
            <v>0</v>
          </cell>
          <cell r="R942">
            <v>0</v>
          </cell>
          <cell r="S942">
            <v>0</v>
          </cell>
          <cell r="T942">
            <v>0</v>
          </cell>
          <cell r="U942">
            <v>0</v>
          </cell>
          <cell r="V942">
            <v>0</v>
          </cell>
          <cell r="W942">
            <v>0</v>
          </cell>
          <cell r="X942">
            <v>0</v>
          </cell>
          <cell r="Y942">
            <v>0</v>
          </cell>
          <cell r="Z942">
            <v>0</v>
          </cell>
        </row>
        <row r="943">
          <cell r="Z943" t="str">
            <v>Total 2007/08</v>
          </cell>
          <cell r="AA943">
            <v>17813751.460000001</v>
          </cell>
        </row>
        <row r="945">
          <cell r="D945" t="str">
            <v>Overstrand Municipality  (WC032)</v>
          </cell>
        </row>
        <row r="948">
          <cell r="D948" t="str">
            <v>Summary</v>
          </cell>
          <cell r="Q948" t="str">
            <v>Roll-over from 2006/07 Allocation</v>
          </cell>
          <cell r="R948">
            <v>0</v>
          </cell>
          <cell r="AD948" t="str">
            <v>Roll-over from 2006/07 Allocation</v>
          </cell>
          <cell r="AE948">
            <v>0</v>
          </cell>
        </row>
        <row r="949">
          <cell r="Q949" t="str">
            <v>2006/07 Additional MIG Flood Damage Funding</v>
          </cell>
          <cell r="R949">
            <v>0</v>
          </cell>
          <cell r="AD949" t="str">
            <v>2006/07 Additional MIG Flood Damage Funding</v>
          </cell>
          <cell r="AE949">
            <v>0</v>
          </cell>
        </row>
        <row r="950">
          <cell r="Q950" t="str">
            <v>2007/08 MIG Allocation</v>
          </cell>
          <cell r="R950">
            <v>3834037.5518218847</v>
          </cell>
          <cell r="AD950" t="str">
            <v>2007/08 MIG Allocation</v>
          </cell>
          <cell r="AE950">
            <v>3834037.5518218847</v>
          </cell>
        </row>
        <row r="951">
          <cell r="Q951" t="str">
            <v>Reallocation of 2006/07 MIG Allocation</v>
          </cell>
          <cell r="U951">
            <v>0</v>
          </cell>
          <cell r="AD951" t="str">
            <v>Reallocation of 2006/07 MIG Allocation</v>
          </cell>
          <cell r="AE951">
            <v>0</v>
          </cell>
        </row>
        <row r="952">
          <cell r="D952" t="str">
            <v xml:space="preserve"> </v>
          </cell>
          <cell r="Q952" t="str">
            <v>Total MIG Funds available for 2007/08</v>
          </cell>
          <cell r="R952">
            <v>3834037.5518218847</v>
          </cell>
          <cell r="U952" t="str">
            <v>All Registered Projects</v>
          </cell>
          <cell r="X952" t="str">
            <v xml:space="preserve"> </v>
          </cell>
          <cell r="AD952" t="str">
            <v>Total MIG Funds available for 2007/08</v>
          </cell>
          <cell r="AE952">
            <v>3834037.5518218847</v>
          </cell>
        </row>
        <row r="953">
          <cell r="D953" t="str">
            <v>Note: Submitted projects include :</v>
          </cell>
          <cell r="Q953" t="str">
            <v>CMIP Projects with expenditure up to 31 March 2006</v>
          </cell>
          <cell r="R953">
            <v>84355.65</v>
          </cell>
          <cell r="U953">
            <v>84355.65</v>
          </cell>
        </row>
        <row r="954">
          <cell r="D954" t="str">
            <v xml:space="preserve"> - Projects submitted for MIG registration</v>
          </cell>
          <cell r="Q954" t="str">
            <v>MIG Projects Submitted</v>
          </cell>
          <cell r="R954">
            <v>2485079.6799999997</v>
          </cell>
          <cell r="U954">
            <v>2485079.6799999997</v>
          </cell>
          <cell r="Y954" t="str">
            <v>Balance of MIG after March 2008</v>
          </cell>
        </row>
        <row r="955">
          <cell r="D955" t="str">
            <v xml:space="preserve"> - MIG Registered Projects</v>
          </cell>
          <cell r="Q955" t="str">
            <v>PMU  Commitments</v>
          </cell>
          <cell r="R955">
            <v>0</v>
          </cell>
          <cell r="U955">
            <v>0</v>
          </cell>
          <cell r="Y955" t="str">
            <v>All Submitted Projects</v>
          </cell>
          <cell r="Z955">
            <v>5870946</v>
          </cell>
        </row>
        <row r="956">
          <cell r="Q956" t="str">
            <v>Discontinued CMIP Commitments</v>
          </cell>
          <cell r="Y956" t="str">
            <v>All Approved Projects</v>
          </cell>
        </row>
        <row r="957">
          <cell r="Q957" t="str">
            <v>All Submitted Projects</v>
          </cell>
          <cell r="R957">
            <v>2569435.3299999996</v>
          </cell>
          <cell r="U957">
            <v>2569435.3299999996</v>
          </cell>
          <cell r="X957" t="str">
            <v>All Approved Projects</v>
          </cell>
        </row>
        <row r="958">
          <cell r="Q958" t="str">
            <v>Possible Over Commitment</v>
          </cell>
          <cell r="R958">
            <v>-1264602.2218218851</v>
          </cell>
          <cell r="U958">
            <v>-1264602.2218218851</v>
          </cell>
          <cell r="X958" t="str">
            <v>Actual Over Commitment</v>
          </cell>
        </row>
        <row r="960">
          <cell r="N960" t="str">
            <v>Quarterly Total for Submitted Projects</v>
          </cell>
          <cell r="O960">
            <v>0</v>
          </cell>
          <cell r="R960">
            <v>94962.17</v>
          </cell>
          <cell r="U960">
            <v>0</v>
          </cell>
          <cell r="X960">
            <v>2474473.16</v>
          </cell>
          <cell r="AA960" t="str">
            <v xml:space="preserve"> </v>
          </cell>
        </row>
        <row r="961">
          <cell r="N961" t="str">
            <v>Accumulative Quarterly Total</v>
          </cell>
          <cell r="O961">
            <v>0</v>
          </cell>
          <cell r="R961">
            <v>94962.17</v>
          </cell>
          <cell r="U961">
            <v>94962.17</v>
          </cell>
          <cell r="X961">
            <v>2569435.33</v>
          </cell>
        </row>
        <row r="963">
          <cell r="N963" t="str">
            <v>Submitted Projects Monthly Total</v>
          </cell>
          <cell r="O963">
            <v>0</v>
          </cell>
          <cell r="P963">
            <v>0</v>
          </cell>
          <cell r="Q963">
            <v>0</v>
          </cell>
          <cell r="R963">
            <v>0</v>
          </cell>
          <cell r="S963">
            <v>0</v>
          </cell>
          <cell r="T963">
            <v>94962.17</v>
          </cell>
          <cell r="U963">
            <v>0</v>
          </cell>
          <cell r="V963">
            <v>0</v>
          </cell>
          <cell r="W963">
            <v>0</v>
          </cell>
          <cell r="X963">
            <v>0</v>
          </cell>
          <cell r="Y963">
            <v>0</v>
          </cell>
          <cell r="Z963">
            <v>2474473.16</v>
          </cell>
          <cell r="AA963" t="str">
            <v xml:space="preserve"> </v>
          </cell>
        </row>
        <row r="964">
          <cell r="N964" t="str">
            <v>Accumulative Monthly Total</v>
          </cell>
          <cell r="O964">
            <v>0</v>
          </cell>
          <cell r="P964">
            <v>0</v>
          </cell>
          <cell r="Q964">
            <v>0</v>
          </cell>
          <cell r="R964">
            <v>0</v>
          </cell>
          <cell r="S964">
            <v>0</v>
          </cell>
          <cell r="T964">
            <v>94962.17</v>
          </cell>
          <cell r="U964">
            <v>94962.17</v>
          </cell>
          <cell r="V964">
            <v>94962.17</v>
          </cell>
          <cell r="W964">
            <v>94962.17</v>
          </cell>
          <cell r="X964">
            <v>94962.17</v>
          </cell>
          <cell r="Y964">
            <v>94962.17</v>
          </cell>
          <cell r="Z964">
            <v>2569435.33</v>
          </cell>
        </row>
        <row r="966">
          <cell r="N966" t="str">
            <v>Certified / Estimated Expenditure on Registered Projects Monthly Total</v>
          </cell>
          <cell r="O966">
            <v>0</v>
          </cell>
          <cell r="P966">
            <v>0</v>
          </cell>
          <cell r="Q966">
            <v>0</v>
          </cell>
          <cell r="R966">
            <v>0</v>
          </cell>
          <cell r="S966">
            <v>0</v>
          </cell>
          <cell r="T966">
            <v>94962.17</v>
          </cell>
          <cell r="U966">
            <v>0</v>
          </cell>
          <cell r="V966">
            <v>0</v>
          </cell>
          <cell r="W966">
            <v>0</v>
          </cell>
          <cell r="X966">
            <v>0</v>
          </cell>
          <cell r="Y966">
            <v>0</v>
          </cell>
          <cell r="Z966">
            <v>2474473.16</v>
          </cell>
        </row>
        <row r="967">
          <cell r="N967" t="str">
            <v>Accumulative Total</v>
          </cell>
          <cell r="O967">
            <v>0</v>
          </cell>
          <cell r="P967">
            <v>0</v>
          </cell>
          <cell r="Q967">
            <v>0</v>
          </cell>
          <cell r="R967">
            <v>0</v>
          </cell>
          <cell r="S967">
            <v>0</v>
          </cell>
          <cell r="T967">
            <v>94962.17</v>
          </cell>
          <cell r="U967">
            <v>94962.17</v>
          </cell>
          <cell r="V967">
            <v>94962.17</v>
          </cell>
          <cell r="W967">
            <v>94962.17</v>
          </cell>
          <cell r="X967">
            <v>94962.17</v>
          </cell>
          <cell r="Y967">
            <v>94962.17</v>
          </cell>
          <cell r="Z967">
            <v>2569435.33</v>
          </cell>
        </row>
        <row r="969">
          <cell r="N969" t="str">
            <v>2006/07 Baseline Estimate</v>
          </cell>
          <cell r="O969">
            <v>250000.55</v>
          </cell>
          <cell r="P969">
            <v>450000</v>
          </cell>
          <cell r="Q969">
            <v>640000</v>
          </cell>
          <cell r="R969">
            <v>600000</v>
          </cell>
          <cell r="S969">
            <v>590000</v>
          </cell>
          <cell r="T969">
            <v>440000</v>
          </cell>
          <cell r="U969">
            <v>520000</v>
          </cell>
          <cell r="V969">
            <v>344037</v>
          </cell>
          <cell r="W969">
            <v>0</v>
          </cell>
          <cell r="X969">
            <v>0</v>
          </cell>
          <cell r="Y969">
            <v>0</v>
          </cell>
          <cell r="Z969">
            <v>0</v>
          </cell>
        </row>
        <row r="970">
          <cell r="N970" t="str">
            <v>Accumulative Total</v>
          </cell>
          <cell r="O970">
            <v>250000.55</v>
          </cell>
          <cell r="P970">
            <v>700000.55</v>
          </cell>
          <cell r="Q970">
            <v>1340000.55</v>
          </cell>
          <cell r="R970">
            <v>1940000.55</v>
          </cell>
          <cell r="S970">
            <v>2530000.5499999998</v>
          </cell>
          <cell r="T970">
            <v>2970000.55</v>
          </cell>
          <cell r="U970">
            <v>3490000.55</v>
          </cell>
          <cell r="V970">
            <v>3834037.55</v>
          </cell>
          <cell r="W970">
            <v>3834037.55</v>
          </cell>
          <cell r="X970">
            <v>3834037.55</v>
          </cell>
          <cell r="Y970">
            <v>3834037.55</v>
          </cell>
          <cell r="Z970">
            <v>3834037.55</v>
          </cell>
        </row>
        <row r="972">
          <cell r="C972" t="str">
            <v>CMIP Projects with expenditure up to 31 March 2006</v>
          </cell>
        </row>
        <row r="973">
          <cell r="C973" t="str">
            <v>IMPL</v>
          </cell>
          <cell r="D973">
            <v>5234.3</v>
          </cell>
          <cell r="H973" t="str">
            <v>Overstrand</v>
          </cell>
          <cell r="I973" t="str">
            <v>B</v>
          </cell>
          <cell r="J973" t="str">
            <v>Blompark</v>
          </cell>
          <cell r="K973" t="str">
            <v>Sanitation</v>
          </cell>
          <cell r="L973">
            <v>350000</v>
          </cell>
          <cell r="M973">
            <v>265644.34999999998</v>
          </cell>
          <cell r="N973">
            <v>84355.65</v>
          </cell>
          <cell r="T973">
            <v>84355.65</v>
          </cell>
          <cell r="AD973" t="str">
            <v>Blompark: New Sewage Pump Station</v>
          </cell>
          <cell r="AE973">
            <v>350000</v>
          </cell>
          <cell r="AF973">
            <v>265644.34999999998</v>
          </cell>
          <cell r="AG973">
            <v>84355.65</v>
          </cell>
          <cell r="AH973">
            <v>84355.65</v>
          </cell>
          <cell r="AJ973">
            <v>37895</v>
          </cell>
          <cell r="AL973">
            <v>37879</v>
          </cell>
          <cell r="AN973" t="str">
            <v>15/10/2003</v>
          </cell>
          <cell r="AO973" t="str">
            <v/>
          </cell>
          <cell r="AP973" t="str">
            <v>15/12/2003</v>
          </cell>
          <cell r="AQ973" t="str">
            <v/>
          </cell>
          <cell r="AR973" t="str">
            <v>COMPL</v>
          </cell>
          <cell r="AS973" t="str">
            <v>Project completed</v>
          </cell>
        </row>
        <row r="974">
          <cell r="K974" t="str">
            <v>Total CMIP Projects with expenditure up to 31 March 2006</v>
          </cell>
          <cell r="L974">
            <v>350000</v>
          </cell>
          <cell r="M974">
            <v>265644.34999999998</v>
          </cell>
          <cell r="N974">
            <v>84355.65</v>
          </cell>
          <cell r="O974">
            <v>0</v>
          </cell>
          <cell r="P974">
            <v>0</v>
          </cell>
          <cell r="Q974">
            <v>0</v>
          </cell>
          <cell r="R974">
            <v>0</v>
          </cell>
          <cell r="S974">
            <v>0</v>
          </cell>
          <cell r="T974">
            <v>84355.65</v>
          </cell>
          <cell r="U974">
            <v>0</v>
          </cell>
          <cell r="V974">
            <v>0</v>
          </cell>
          <cell r="W974">
            <v>0</v>
          </cell>
          <cell r="X974">
            <v>0</v>
          </cell>
          <cell r="Y974">
            <v>0</v>
          </cell>
          <cell r="Z974">
            <v>0</v>
          </cell>
          <cell r="AA974">
            <v>0</v>
          </cell>
          <cell r="AD974" t="str">
            <v>Total CMIP Projects with expenditure up to 31 March 2006</v>
          </cell>
          <cell r="AE974">
            <v>350000</v>
          </cell>
          <cell r="AF974">
            <v>265644.34999999998</v>
          </cell>
          <cell r="AG974">
            <v>84355.65</v>
          </cell>
          <cell r="AH974">
            <v>84355.65</v>
          </cell>
        </row>
        <row r="975">
          <cell r="N975" t="str">
            <v>Accumulative Total CMIP Projects with expenditure up to 31 March 2006</v>
          </cell>
          <cell r="O975">
            <v>0</v>
          </cell>
          <cell r="P975">
            <v>0</v>
          </cell>
          <cell r="Q975">
            <v>0</v>
          </cell>
          <cell r="R975">
            <v>0</v>
          </cell>
          <cell r="S975">
            <v>0</v>
          </cell>
          <cell r="T975">
            <v>84355.65</v>
          </cell>
          <cell r="U975">
            <v>84355.65</v>
          </cell>
          <cell r="V975">
            <v>84355.65</v>
          </cell>
          <cell r="W975">
            <v>84355.65</v>
          </cell>
          <cell r="X975">
            <v>84355.65</v>
          </cell>
          <cell r="Y975">
            <v>84355.65</v>
          </cell>
          <cell r="Z975">
            <v>84355.65</v>
          </cell>
        </row>
        <row r="977">
          <cell r="C977" t="str">
            <v>MIG Projects</v>
          </cell>
        </row>
        <row r="978">
          <cell r="C978" t="str">
            <v>Pending</v>
          </cell>
          <cell r="D978">
            <v>147802</v>
          </cell>
          <cell r="H978" t="str">
            <v>Overstrand</v>
          </cell>
          <cell r="I978" t="str">
            <v>B</v>
          </cell>
          <cell r="J978" t="str">
            <v>Gansbaai</v>
          </cell>
          <cell r="K978" t="str">
            <v>Upgrade Sewage Works</v>
          </cell>
          <cell r="L978">
            <v>4634286.58</v>
          </cell>
          <cell r="M978">
            <v>0</v>
          </cell>
          <cell r="N978">
            <v>0</v>
          </cell>
          <cell r="AA978">
            <v>4634287</v>
          </cell>
          <cell r="AD978" t="str">
            <v>Gansbaai: Upgrade Sewage Works</v>
          </cell>
          <cell r="AE978">
            <v>4634286.58</v>
          </cell>
          <cell r="AF978">
            <v>0</v>
          </cell>
          <cell r="AG978">
            <v>0</v>
          </cell>
          <cell r="AH978">
            <v>0</v>
          </cell>
        </row>
        <row r="979">
          <cell r="C979" t="str">
            <v>Pending</v>
          </cell>
          <cell r="D979">
            <v>2745</v>
          </cell>
          <cell r="H979" t="str">
            <v>Overstrand</v>
          </cell>
          <cell r="I979" t="str">
            <v>B</v>
          </cell>
          <cell r="J979" t="str">
            <v>Kleinmond</v>
          </cell>
          <cell r="K979" t="str">
            <v>Water: New Booster Pump</v>
          </cell>
          <cell r="L979">
            <v>1036659</v>
          </cell>
          <cell r="M979">
            <v>0</v>
          </cell>
          <cell r="N979">
            <v>0</v>
          </cell>
          <cell r="AA979">
            <v>1036659</v>
          </cell>
          <cell r="AD979" t="str">
            <v>Kleinmond: Water: New Booster Pump</v>
          </cell>
          <cell r="AE979">
            <v>1036659</v>
          </cell>
          <cell r="AF979">
            <v>0</v>
          </cell>
          <cell r="AG979">
            <v>0</v>
          </cell>
          <cell r="AH979">
            <v>0</v>
          </cell>
        </row>
        <row r="980">
          <cell r="C980" t="str">
            <v>Pending</v>
          </cell>
          <cell r="D980">
            <v>2738</v>
          </cell>
          <cell r="H980" t="str">
            <v>Overstrand</v>
          </cell>
          <cell r="I980" t="str">
            <v>P</v>
          </cell>
          <cell r="J980" t="str">
            <v>Zwelihle</v>
          </cell>
          <cell r="K980" t="str">
            <v>New Sports Field on Sports Ground</v>
          </cell>
          <cell r="L980">
            <v>200000</v>
          </cell>
          <cell r="M980">
            <v>0</v>
          </cell>
          <cell r="N980">
            <v>0</v>
          </cell>
          <cell r="AA980">
            <v>200000</v>
          </cell>
          <cell r="AD980" t="str">
            <v>Zwelihle: New Sports Field on Sports Ground</v>
          </cell>
          <cell r="AE980">
            <v>200000</v>
          </cell>
          <cell r="AF980">
            <v>0</v>
          </cell>
          <cell r="AG980">
            <v>0</v>
          </cell>
          <cell r="AH980">
            <v>0</v>
          </cell>
        </row>
        <row r="981">
          <cell r="C981" t="str">
            <v>REG</v>
          </cell>
          <cell r="D981" t="str">
            <v>0215/PS/0506</v>
          </cell>
          <cell r="H981" t="str">
            <v>Overstrand</v>
          </cell>
          <cell r="I981" t="str">
            <v>P</v>
          </cell>
          <cell r="J981" t="str">
            <v>Eluxoweni</v>
          </cell>
          <cell r="K981" t="str">
            <v>New Waterborne Toilets</v>
          </cell>
          <cell r="L981">
            <v>50000</v>
          </cell>
          <cell r="M981">
            <v>0</v>
          </cell>
          <cell r="N981">
            <v>50000</v>
          </cell>
          <cell r="Z981">
            <v>50000</v>
          </cell>
          <cell r="AD981" t="str">
            <v>Eluxoweni: New Waterborne Toilets</v>
          </cell>
          <cell r="AE981">
            <v>50000</v>
          </cell>
          <cell r="AF981">
            <v>0</v>
          </cell>
          <cell r="AG981">
            <v>50000</v>
          </cell>
          <cell r="AH981">
            <v>0</v>
          </cell>
          <cell r="AR981" t="str">
            <v>Pending</v>
          </cell>
          <cell r="AS981" t="str">
            <v>Awaiting technical report from municipality</v>
          </cell>
        </row>
        <row r="982">
          <cell r="C982" t="str">
            <v>REG</v>
          </cell>
          <cell r="D982">
            <v>148341</v>
          </cell>
          <cell r="H982" t="str">
            <v>Overstrand</v>
          </cell>
          <cell r="I982" t="str">
            <v>P</v>
          </cell>
          <cell r="J982" t="str">
            <v>Gansbaai: Masakhane</v>
          </cell>
          <cell r="K982" t="str">
            <v>New Street Lighting</v>
          </cell>
          <cell r="L982">
            <v>192000</v>
          </cell>
          <cell r="M982">
            <v>0</v>
          </cell>
          <cell r="N982">
            <v>192000</v>
          </cell>
          <cell r="Z982">
            <v>192000</v>
          </cell>
          <cell r="AD982" t="str">
            <v>Gansbaai: Masakhane: New Street Lighting</v>
          </cell>
          <cell r="AE982">
            <v>192000</v>
          </cell>
          <cell r="AF982">
            <v>0</v>
          </cell>
          <cell r="AG982">
            <v>192000</v>
          </cell>
          <cell r="AH982">
            <v>0</v>
          </cell>
        </row>
        <row r="983">
          <cell r="C983" t="str">
            <v>REG</v>
          </cell>
          <cell r="D983" t="str">
            <v>0169/BR/0506</v>
          </cell>
          <cell r="F983" t="str">
            <v>EPWP</v>
          </cell>
          <cell r="H983" t="str">
            <v>Overstrand</v>
          </cell>
          <cell r="I983" t="str">
            <v>B</v>
          </cell>
          <cell r="J983" t="str">
            <v>Kleinmond</v>
          </cell>
          <cell r="K983" t="str">
            <v>Roads: Side Walk Main Road from Over Hills to Cemetery</v>
          </cell>
          <cell r="L983">
            <v>450000</v>
          </cell>
          <cell r="M983">
            <v>0</v>
          </cell>
          <cell r="N983">
            <v>450000</v>
          </cell>
          <cell r="Z983">
            <v>450000</v>
          </cell>
          <cell r="AD983" t="str">
            <v>Kleinmond: Roads: Side Walk Main Road from Over Hills to Cemetery</v>
          </cell>
          <cell r="AE983">
            <v>450000</v>
          </cell>
          <cell r="AF983">
            <v>0</v>
          </cell>
          <cell r="AG983">
            <v>450000</v>
          </cell>
          <cell r="AH983">
            <v>0</v>
          </cell>
        </row>
        <row r="984">
          <cell r="C984" t="str">
            <v>REG</v>
          </cell>
          <cell r="D984">
            <v>148357</v>
          </cell>
          <cell r="H984" t="str">
            <v>Overstrand</v>
          </cell>
          <cell r="I984" t="str">
            <v>P</v>
          </cell>
          <cell r="J984" t="str">
            <v>Stanford Housing Project</v>
          </cell>
          <cell r="K984" t="str">
            <v>New Street Lighting</v>
          </cell>
          <cell r="L984">
            <v>68800</v>
          </cell>
          <cell r="M984">
            <v>0</v>
          </cell>
          <cell r="N984">
            <v>68800</v>
          </cell>
          <cell r="Z984">
            <v>68800</v>
          </cell>
          <cell r="AD984" t="str">
            <v>Stanford Housing Project: New Street Lighting</v>
          </cell>
          <cell r="AE984">
            <v>68800</v>
          </cell>
          <cell r="AF984">
            <v>0</v>
          </cell>
          <cell r="AG984">
            <v>68800</v>
          </cell>
          <cell r="AH984">
            <v>0</v>
          </cell>
        </row>
        <row r="985">
          <cell r="C985" t="str">
            <v>IMPL</v>
          </cell>
          <cell r="D985" t="str">
            <v>0213/PS/0506</v>
          </cell>
          <cell r="H985" t="str">
            <v>Overstrand</v>
          </cell>
          <cell r="I985" t="str">
            <v>P</v>
          </cell>
          <cell r="J985" t="str">
            <v>Blompark</v>
          </cell>
          <cell r="K985" t="str">
            <v>New Waterborne Toilets</v>
          </cell>
          <cell r="L985">
            <v>50000</v>
          </cell>
          <cell r="M985">
            <v>39417.03</v>
          </cell>
          <cell r="N985">
            <v>10582.97</v>
          </cell>
          <cell r="T985">
            <v>10582.97</v>
          </cell>
          <cell r="AD985" t="str">
            <v>Blompark: New Waterborne Toilets</v>
          </cell>
          <cell r="AE985">
            <v>50000</v>
          </cell>
          <cell r="AF985">
            <v>39417.03</v>
          </cell>
          <cell r="AG985">
            <v>10582.97</v>
          </cell>
          <cell r="AH985">
            <v>10582.97</v>
          </cell>
          <cell r="AR985" t="str">
            <v>Pending</v>
          </cell>
          <cell r="AS985" t="str">
            <v>Awaiting technical report from municipality</v>
          </cell>
        </row>
        <row r="986">
          <cell r="C986" t="str">
            <v>IMPL</v>
          </cell>
          <cell r="D986" t="str">
            <v>0150/BCL/0506</v>
          </cell>
          <cell r="F986" t="str">
            <v>EPWP</v>
          </cell>
          <cell r="H986" t="str">
            <v>Overstrand</v>
          </cell>
          <cell r="I986" t="str">
            <v>B</v>
          </cell>
          <cell r="J986" t="str">
            <v>Gansbaai: Blompark</v>
          </cell>
          <cell r="K986" t="str">
            <v>New Street Lights on Access Roads</v>
          </cell>
          <cell r="L986">
            <v>411200</v>
          </cell>
          <cell r="M986">
            <v>409322.61</v>
          </cell>
          <cell r="N986">
            <v>1877.39</v>
          </cell>
          <cell r="Z986">
            <v>1877.39</v>
          </cell>
          <cell r="AD986" t="str">
            <v>Gansbaai: Blompark: Lighting on Access Roads</v>
          </cell>
          <cell r="AE986">
            <v>411200</v>
          </cell>
          <cell r="AF986">
            <v>409322.61</v>
          </cell>
          <cell r="AG986">
            <v>1877.39</v>
          </cell>
          <cell r="AH986">
            <v>0</v>
          </cell>
          <cell r="AJ986">
            <v>38686</v>
          </cell>
          <cell r="AL986">
            <v>38671</v>
          </cell>
          <cell r="AN986">
            <v>38596</v>
          </cell>
          <cell r="AP986">
            <v>38868</v>
          </cell>
          <cell r="AR986" t="str">
            <v>IMPL</v>
          </cell>
          <cell r="AS986" t="str">
            <v>Project in construction</v>
          </cell>
        </row>
        <row r="987">
          <cell r="C987" t="str">
            <v>IMPL</v>
          </cell>
          <cell r="D987" t="str">
            <v>0151/BCL/0506</v>
          </cell>
          <cell r="F987" t="str">
            <v>EPWP</v>
          </cell>
          <cell r="H987" t="str">
            <v>Overstrand</v>
          </cell>
          <cell r="I987" t="str">
            <v>B</v>
          </cell>
          <cell r="J987" t="str">
            <v>Gansbaai: Blompark</v>
          </cell>
          <cell r="K987" t="str">
            <v>New Street Lighting</v>
          </cell>
          <cell r="L987">
            <v>260300</v>
          </cell>
          <cell r="M987">
            <v>258301.17</v>
          </cell>
          <cell r="N987">
            <v>1998.83</v>
          </cell>
          <cell r="Z987">
            <v>1998.83</v>
          </cell>
          <cell r="AD987" t="str">
            <v>Gansbaai: Blompark: Street Lighting</v>
          </cell>
          <cell r="AE987">
            <v>260300</v>
          </cell>
          <cell r="AF987">
            <v>258301.17</v>
          </cell>
          <cell r="AG987">
            <v>1998.83</v>
          </cell>
          <cell r="AH987">
            <v>0</v>
          </cell>
          <cell r="AJ987">
            <v>38686</v>
          </cell>
          <cell r="AL987">
            <v>38671</v>
          </cell>
          <cell r="AN987">
            <v>38596</v>
          </cell>
          <cell r="AP987">
            <v>38868</v>
          </cell>
          <cell r="AR987" t="str">
            <v>IMPL</v>
          </cell>
          <cell r="AS987" t="str">
            <v>Project in construction</v>
          </cell>
        </row>
        <row r="988">
          <cell r="C988" t="str">
            <v>IMPL</v>
          </cell>
          <cell r="D988" t="str">
            <v>0152/BCL/0506</v>
          </cell>
          <cell r="F988" t="str">
            <v>EPWP</v>
          </cell>
          <cell r="H988" t="str">
            <v>Overstrand</v>
          </cell>
          <cell r="I988" t="str">
            <v>B</v>
          </cell>
          <cell r="J988" t="str">
            <v>Gansbaai: Masakhane</v>
          </cell>
          <cell r="K988" t="str">
            <v>New Street Lighting</v>
          </cell>
          <cell r="L988">
            <v>290500</v>
          </cell>
          <cell r="M988">
            <v>220153.12</v>
          </cell>
          <cell r="N988">
            <v>70346.880000000005</v>
          </cell>
          <cell r="Z988">
            <v>70346.880000000005</v>
          </cell>
          <cell r="AD988" t="str">
            <v>Gansbaai: Masakhane: Street Lighting</v>
          </cell>
          <cell r="AE988">
            <v>290500</v>
          </cell>
          <cell r="AF988">
            <v>220153.12</v>
          </cell>
          <cell r="AG988">
            <v>70346.880000000005</v>
          </cell>
          <cell r="AH988">
            <v>0</v>
          </cell>
          <cell r="AJ988">
            <v>38686</v>
          </cell>
          <cell r="AL988">
            <v>38671</v>
          </cell>
          <cell r="AN988">
            <v>38596</v>
          </cell>
          <cell r="AP988">
            <v>38868</v>
          </cell>
          <cell r="AR988" t="str">
            <v>IMPL</v>
          </cell>
          <cell r="AS988" t="str">
            <v>Project in construction</v>
          </cell>
        </row>
        <row r="989">
          <cell r="C989" t="str">
            <v>IMPL</v>
          </cell>
          <cell r="D989" t="str">
            <v>0214/PS/0506</v>
          </cell>
          <cell r="H989" t="str">
            <v>Overstrand</v>
          </cell>
          <cell r="I989" t="str">
            <v>P</v>
          </cell>
          <cell r="J989" t="str">
            <v>Gansbaai: Masakhane</v>
          </cell>
          <cell r="K989" t="str">
            <v>New Waterborne Toilets</v>
          </cell>
          <cell r="L989">
            <v>50000</v>
          </cell>
          <cell r="M989">
            <v>49976.45</v>
          </cell>
          <cell r="N989">
            <v>23.55</v>
          </cell>
          <cell r="T989">
            <v>23.55</v>
          </cell>
          <cell r="AD989" t="str">
            <v>Masakhane: New Waterborne Toilets</v>
          </cell>
          <cell r="AE989">
            <v>50000</v>
          </cell>
          <cell r="AF989">
            <v>49976.45</v>
          </cell>
          <cell r="AG989">
            <v>23.55</v>
          </cell>
          <cell r="AH989">
            <v>23.55</v>
          </cell>
          <cell r="AR989" t="str">
            <v>Pending</v>
          </cell>
          <cell r="AS989" t="str">
            <v>Awaiting technical report from municipality</v>
          </cell>
        </row>
        <row r="990">
          <cell r="C990" t="str">
            <v>IMPL</v>
          </cell>
          <cell r="D990" t="str">
            <v>0256/BST/0607</v>
          </cell>
          <cell r="H990" t="str">
            <v>Overstrand</v>
          </cell>
          <cell r="I990" t="str">
            <v>B</v>
          </cell>
          <cell r="J990" t="str">
            <v>Overhills</v>
          </cell>
          <cell r="K990" t="str">
            <v>Formalise Stormwater</v>
          </cell>
          <cell r="L990">
            <v>200000</v>
          </cell>
          <cell r="M990">
            <v>178502.7</v>
          </cell>
          <cell r="N990">
            <v>21497.3</v>
          </cell>
          <cell r="Z990">
            <v>21497.3</v>
          </cell>
          <cell r="AD990" t="str">
            <v>Overhills: Formalise Stormwater</v>
          </cell>
          <cell r="AE990">
            <v>200000</v>
          </cell>
          <cell r="AF990">
            <v>178502.7</v>
          </cell>
          <cell r="AG990">
            <v>21497.3</v>
          </cell>
          <cell r="AH990">
            <v>0</v>
          </cell>
          <cell r="AJ990">
            <v>38695</v>
          </cell>
          <cell r="AL990">
            <v>38693</v>
          </cell>
          <cell r="AN990">
            <v>38698</v>
          </cell>
          <cell r="AP990">
            <v>38807</v>
          </cell>
          <cell r="AR990" t="str">
            <v>COMPL</v>
          </cell>
          <cell r="AS990" t="str">
            <v>Project completed;  cannot be reported as such as dplg registration is outstanding</v>
          </cell>
        </row>
        <row r="991">
          <cell r="C991" t="str">
            <v>IMPL</v>
          </cell>
          <cell r="D991" t="str">
            <v>0225/PW/0506</v>
          </cell>
          <cell r="H991" t="str">
            <v>Overstrand</v>
          </cell>
          <cell r="I991" t="str">
            <v>P</v>
          </cell>
          <cell r="J991" t="str">
            <v>Stanford</v>
          </cell>
          <cell r="K991" t="str">
            <v>New Reservoir &amp; Pipeline</v>
          </cell>
          <cell r="L991">
            <v>1161196</v>
          </cell>
          <cell r="M991">
            <v>818086.02</v>
          </cell>
          <cell r="N991">
            <v>343109.98</v>
          </cell>
          <cell r="Z991">
            <v>343109.98</v>
          </cell>
          <cell r="AD991" t="str">
            <v>Stanford: New Reservoir &amp; Pipeline</v>
          </cell>
          <cell r="AE991">
            <v>1161196</v>
          </cell>
          <cell r="AF991">
            <v>818086.02</v>
          </cell>
          <cell r="AG991">
            <v>343109.98</v>
          </cell>
          <cell r="AH991">
            <v>0</v>
          </cell>
          <cell r="AJ991">
            <v>38792</v>
          </cell>
          <cell r="AK991">
            <v>39048</v>
          </cell>
          <cell r="AL991" t="str">
            <v>30/2/6</v>
          </cell>
          <cell r="AM991">
            <v>39017</v>
          </cell>
          <cell r="AN991">
            <v>38796</v>
          </cell>
          <cell r="AO991">
            <v>39055</v>
          </cell>
          <cell r="AP991">
            <v>38960</v>
          </cell>
          <cell r="AR991" t="str">
            <v>PRE-IMP</v>
          </cell>
          <cell r="AS991" t="str">
            <v>Project in tender stage</v>
          </cell>
        </row>
        <row r="992">
          <cell r="C992" t="str">
            <v>IMPL</v>
          </cell>
          <cell r="D992" t="str">
            <v>0168/BST/0506</v>
          </cell>
          <cell r="F992" t="str">
            <v>EPWP</v>
          </cell>
          <cell r="H992" t="str">
            <v>Overstrand</v>
          </cell>
          <cell r="I992" t="str">
            <v>B</v>
          </cell>
          <cell r="J992" t="str">
            <v>Zwelihle</v>
          </cell>
          <cell r="K992" t="str">
            <v>Upgrade Stormwater Channels Ph1</v>
          </cell>
          <cell r="L992">
            <v>2800000</v>
          </cell>
          <cell r="M992">
            <v>1525157.22</v>
          </cell>
          <cell r="N992">
            <v>1274842.78</v>
          </cell>
          <cell r="Z992">
            <v>1274842.78</v>
          </cell>
          <cell r="AD992" t="str">
            <v>Zwelihle: New Stormwater</v>
          </cell>
          <cell r="AE992">
            <v>2800000</v>
          </cell>
          <cell r="AF992">
            <v>1525157.22</v>
          </cell>
          <cell r="AG992">
            <v>1274842.78</v>
          </cell>
          <cell r="AH992">
            <v>0</v>
          </cell>
          <cell r="AR992" t="str">
            <v>Pending</v>
          </cell>
          <cell r="AS992" t="str">
            <v>Awaiting motivation for costs outside guidelines</v>
          </cell>
        </row>
        <row r="993">
          <cell r="K993" t="str">
            <v>Total MIG Projects</v>
          </cell>
          <cell r="L993">
            <v>11854941.58</v>
          </cell>
          <cell r="M993">
            <v>3498916.3200000003</v>
          </cell>
          <cell r="N993">
            <v>2485079.6799999997</v>
          </cell>
          <cell r="O993">
            <v>0</v>
          </cell>
          <cell r="P993">
            <v>0</v>
          </cell>
          <cell r="Q993">
            <v>0</v>
          </cell>
          <cell r="R993">
            <v>0</v>
          </cell>
          <cell r="S993">
            <v>0</v>
          </cell>
          <cell r="T993">
            <v>10606.519999999999</v>
          </cell>
          <cell r="U993">
            <v>0</v>
          </cell>
          <cell r="V993">
            <v>0</v>
          </cell>
          <cell r="W993">
            <v>0</v>
          </cell>
          <cell r="X993">
            <v>0</v>
          </cell>
          <cell r="Y993">
            <v>0</v>
          </cell>
          <cell r="Z993">
            <v>2474473.16</v>
          </cell>
          <cell r="AA993">
            <v>5870946</v>
          </cell>
          <cell r="AD993" t="str">
            <v>Total MIG Projects</v>
          </cell>
          <cell r="AE993">
            <v>11854941.58</v>
          </cell>
          <cell r="AF993">
            <v>3498916.3200000003</v>
          </cell>
          <cell r="AG993">
            <v>2485079.6799999997</v>
          </cell>
          <cell r="AH993">
            <v>10606.519999999999</v>
          </cell>
        </row>
        <row r="994">
          <cell r="N994" t="str">
            <v>Accumulative Total MIG Projects</v>
          </cell>
          <cell r="O994">
            <v>0</v>
          </cell>
          <cell r="P994">
            <v>0</v>
          </cell>
          <cell r="Q994">
            <v>0</v>
          </cell>
          <cell r="R994">
            <v>0</v>
          </cell>
          <cell r="S994">
            <v>0</v>
          </cell>
          <cell r="T994">
            <v>10606.519999999999</v>
          </cell>
          <cell r="U994">
            <v>10606.519999999999</v>
          </cell>
          <cell r="V994">
            <v>10606.519999999999</v>
          </cell>
          <cell r="W994">
            <v>10606.519999999999</v>
          </cell>
          <cell r="X994">
            <v>10606.519999999999</v>
          </cell>
          <cell r="Y994">
            <v>10606.519999999999</v>
          </cell>
          <cell r="Z994">
            <v>2485079.6800000002</v>
          </cell>
        </row>
        <row r="996">
          <cell r="C996" t="str">
            <v>PMU Projects</v>
          </cell>
        </row>
        <row r="997">
          <cell r="L997">
            <v>0</v>
          </cell>
          <cell r="M997">
            <v>0</v>
          </cell>
          <cell r="N997">
            <v>0</v>
          </cell>
          <cell r="AE997">
            <v>0</v>
          </cell>
          <cell r="AF997">
            <v>0</v>
          </cell>
          <cell r="AG997">
            <v>0</v>
          </cell>
          <cell r="AH997">
            <v>0</v>
          </cell>
        </row>
        <row r="998">
          <cell r="K998" t="str">
            <v>Total PMU Projects</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D998" t="str">
            <v>Total PMU Projects</v>
          </cell>
          <cell r="AE998">
            <v>0</v>
          </cell>
          <cell r="AF998">
            <v>0</v>
          </cell>
          <cell r="AG998">
            <v>0</v>
          </cell>
          <cell r="AH998">
            <v>0</v>
          </cell>
        </row>
        <row r="999">
          <cell r="N999" t="str">
            <v>Accumulative Total PMU Projects</v>
          </cell>
          <cell r="O999">
            <v>0</v>
          </cell>
          <cell r="P999">
            <v>0</v>
          </cell>
          <cell r="Q999">
            <v>0</v>
          </cell>
          <cell r="R999">
            <v>0</v>
          </cell>
          <cell r="S999">
            <v>0</v>
          </cell>
          <cell r="T999">
            <v>0</v>
          </cell>
          <cell r="U999">
            <v>0</v>
          </cell>
          <cell r="V999">
            <v>0</v>
          </cell>
          <cell r="W999">
            <v>0</v>
          </cell>
          <cell r="X999">
            <v>0</v>
          </cell>
          <cell r="Y999">
            <v>0</v>
          </cell>
          <cell r="Z999">
            <v>0</v>
          </cell>
        </row>
        <row r="1000">
          <cell r="Z1000" t="str">
            <v>Total 2007/08</v>
          </cell>
          <cell r="AA1000">
            <v>5870946</v>
          </cell>
        </row>
        <row r="1005">
          <cell r="AD1005" t="str">
            <v>Roll-over from 2006/07 Allocation</v>
          </cell>
          <cell r="AE1005">
            <v>0</v>
          </cell>
        </row>
        <row r="1006">
          <cell r="AD1006" t="str">
            <v>2006/07 Additional MIG Flood Damage Funding</v>
          </cell>
          <cell r="AE1006">
            <v>0</v>
          </cell>
        </row>
        <row r="1007">
          <cell r="AD1007" t="str">
            <v>2007/08 MIG Allocation</v>
          </cell>
          <cell r="AE1007">
            <v>2709253.2634791955</v>
          </cell>
        </row>
        <row r="1008">
          <cell r="AD1008" t="str">
            <v>Reallocation of 2006/07 MIG Allocation</v>
          </cell>
          <cell r="AE1008">
            <v>0</v>
          </cell>
        </row>
        <row r="1009">
          <cell r="AD1009" t="str">
            <v>Total MIG Funds available for 2007/08</v>
          </cell>
          <cell r="AE1009">
            <v>2709253.2634791955</v>
          </cell>
        </row>
        <row r="1030">
          <cell r="AD1030" t="str">
            <v>Overberg: Upgrade Landfill Site at Karwyderskraal</v>
          </cell>
          <cell r="AE1030">
            <v>4958000</v>
          </cell>
          <cell r="AF1030">
            <v>4017297.08</v>
          </cell>
          <cell r="AG1030">
            <v>940703.12</v>
          </cell>
          <cell r="AH1030">
            <v>0</v>
          </cell>
          <cell r="AJ1030">
            <v>38502</v>
          </cell>
          <cell r="AK1030">
            <v>38292</v>
          </cell>
          <cell r="AL1030">
            <v>38472</v>
          </cell>
          <cell r="AM1030">
            <v>38280</v>
          </cell>
          <cell r="AN1030" t="str">
            <v>30/05/2005</v>
          </cell>
          <cell r="AO1030">
            <v>38292</v>
          </cell>
          <cell r="AP1030" t="str">
            <v>15/12/2005</v>
          </cell>
          <cell r="AQ1030" t="str">
            <v/>
          </cell>
          <cell r="AR1030" t="str">
            <v>COMPL</v>
          </cell>
          <cell r="AS1030" t="str">
            <v>Project completed</v>
          </cell>
        </row>
        <row r="1031">
          <cell r="AD1031" t="str">
            <v>Total CMIP Projects with expenditure up to 31 March 2006</v>
          </cell>
          <cell r="AE1031">
            <v>4958000</v>
          </cell>
          <cell r="AF1031">
            <v>4017297.08</v>
          </cell>
          <cell r="AG1031">
            <v>940703.12</v>
          </cell>
          <cell r="AH1031">
            <v>0</v>
          </cell>
        </row>
        <row r="1035">
          <cell r="AD1035" t="str">
            <v>Cape Agulhas: Struisbaai: New Sewerage Scheme</v>
          </cell>
          <cell r="AE1035">
            <v>1500000</v>
          </cell>
          <cell r="AF1035">
            <v>0</v>
          </cell>
          <cell r="AG1035">
            <v>0</v>
          </cell>
          <cell r="AH1035">
            <v>0</v>
          </cell>
        </row>
        <row r="1036">
          <cell r="AD1036" t="str">
            <v>Swellendam: Buffeljags River: New Stormwater System</v>
          </cell>
          <cell r="AE1036">
            <v>1738500</v>
          </cell>
          <cell r="AF1036">
            <v>0</v>
          </cell>
          <cell r="AG1036">
            <v>0</v>
          </cell>
          <cell r="AH1036">
            <v>0</v>
          </cell>
        </row>
        <row r="1037">
          <cell r="AD1037" t="str">
            <v>Swellendam: Buffeljags River: Rehabilitate Water Supply Pipelines</v>
          </cell>
          <cell r="AE1037">
            <v>3750600</v>
          </cell>
          <cell r="AF1037">
            <v>0</v>
          </cell>
          <cell r="AG1037">
            <v>3750600</v>
          </cell>
          <cell r="AH1037">
            <v>0</v>
          </cell>
        </row>
        <row r="1038">
          <cell r="AD1038" t="str">
            <v>Swellendam: Buffeljags River: Rehabilitate Sewerage Treatment Plant</v>
          </cell>
          <cell r="AE1038">
            <v>1121345</v>
          </cell>
          <cell r="AF1038">
            <v>0</v>
          </cell>
          <cell r="AG1038">
            <v>1121345</v>
          </cell>
          <cell r="AH1038">
            <v>0</v>
          </cell>
        </row>
        <row r="1039">
          <cell r="AD1039" t="str">
            <v>Suurbraak: New Waste Water Treatment Plant</v>
          </cell>
          <cell r="AE1039">
            <v>4265000</v>
          </cell>
          <cell r="AF1039">
            <v>0</v>
          </cell>
          <cell r="AG1039">
            <v>4265000</v>
          </cell>
          <cell r="AH1039">
            <v>0</v>
          </cell>
        </row>
        <row r="1040">
          <cell r="AD1040" t="str">
            <v>Suurbraak: New Reservoir</v>
          </cell>
          <cell r="AE1040">
            <v>1050000</v>
          </cell>
          <cell r="AF1040">
            <v>0</v>
          </cell>
          <cell r="AG1040">
            <v>1050000</v>
          </cell>
          <cell r="AH1040">
            <v>0</v>
          </cell>
        </row>
        <row r="1041">
          <cell r="AD1041" t="str">
            <v>Waenhuiskrans: New Sewerage Scheme</v>
          </cell>
          <cell r="AE1041">
            <v>1500000</v>
          </cell>
          <cell r="AF1041">
            <v>543981.03</v>
          </cell>
          <cell r="AG1041">
            <v>956018.97</v>
          </cell>
          <cell r="AH1041">
            <v>956018.97</v>
          </cell>
          <cell r="AJ1041">
            <v>38831</v>
          </cell>
          <cell r="AL1041">
            <v>38825</v>
          </cell>
          <cell r="AN1041">
            <v>38839</v>
          </cell>
          <cell r="AP1041">
            <v>39051</v>
          </cell>
        </row>
        <row r="1042">
          <cell r="AD1042" t="str">
            <v>Waenhuiskrans: New Bulk Water Pipeline</v>
          </cell>
          <cell r="AE1042">
            <v>1500000</v>
          </cell>
          <cell r="AF1042">
            <v>323688.88</v>
          </cell>
          <cell r="AG1042">
            <v>1176311.1200000001</v>
          </cell>
          <cell r="AH1042">
            <v>1176311.1200000001</v>
          </cell>
        </row>
        <row r="1043">
          <cell r="AD1043" t="str">
            <v>Struisbaai North: New Sewerage Pump Station</v>
          </cell>
          <cell r="AE1043">
            <v>294893</v>
          </cell>
          <cell r="AF1043">
            <v>157535.46</v>
          </cell>
          <cell r="AG1043">
            <v>137357.54</v>
          </cell>
          <cell r="AH1043">
            <v>0</v>
          </cell>
          <cell r="AR1043" t="str">
            <v>PRE-IMP</v>
          </cell>
          <cell r="AS1043" t="str">
            <v>Project in tender stage</v>
          </cell>
        </row>
        <row r="1044">
          <cell r="AD1044" t="str">
            <v>Railton: Upgrade Main Outfall Sewer</v>
          </cell>
          <cell r="AE1044">
            <v>972000</v>
          </cell>
          <cell r="AF1044">
            <v>937698.96</v>
          </cell>
          <cell r="AG1044">
            <v>34301.040000000001</v>
          </cell>
          <cell r="AH1044">
            <v>0</v>
          </cell>
        </row>
        <row r="1045">
          <cell r="AD1045" t="str">
            <v>Total MIG Projects</v>
          </cell>
          <cell r="AE1045">
            <v>17692338</v>
          </cell>
          <cell r="AF1045">
            <v>1962904.33</v>
          </cell>
          <cell r="AG1045">
            <v>12490933.669999998</v>
          </cell>
          <cell r="AH1045">
            <v>2132330.09</v>
          </cell>
        </row>
        <row r="1049">
          <cell r="AE1049">
            <v>0</v>
          </cell>
          <cell r="AF1049">
            <v>0</v>
          </cell>
          <cell r="AG1049">
            <v>0</v>
          </cell>
          <cell r="AH1049">
            <v>0</v>
          </cell>
        </row>
        <row r="1050">
          <cell r="AD1050" t="str">
            <v>Total PMU Projects</v>
          </cell>
          <cell r="AE1050">
            <v>0</v>
          </cell>
          <cell r="AF1050">
            <v>0</v>
          </cell>
          <cell r="AG1050">
            <v>0</v>
          </cell>
          <cell r="AH1050">
            <v>0</v>
          </cell>
        </row>
        <row r="1054">
          <cell r="D1054" t="str">
            <v>Kannaland Municipality (WC041)</v>
          </cell>
        </row>
        <row r="1057">
          <cell r="D1057" t="str">
            <v>Summary</v>
          </cell>
          <cell r="Q1057" t="str">
            <v>Roll-over from 2006/07 Allocation</v>
          </cell>
          <cell r="R1057">
            <v>0</v>
          </cell>
          <cell r="AD1057" t="str">
            <v>Roll-over from 2006/07 Allocation</v>
          </cell>
          <cell r="AE1057">
            <v>0</v>
          </cell>
        </row>
        <row r="1058">
          <cell r="Q1058" t="str">
            <v>2006/07 Additional MIG Flood Damage Funding</v>
          </cell>
          <cell r="R1058">
            <v>0</v>
          </cell>
          <cell r="AD1058" t="str">
            <v>2006/07 Additional MIG Flood Damage Funding</v>
          </cell>
          <cell r="AE1058">
            <v>0</v>
          </cell>
        </row>
        <row r="1059">
          <cell r="Q1059" t="str">
            <v>2007/08 MIG Allocation</v>
          </cell>
          <cell r="R1059">
            <v>12861550.691823553</v>
          </cell>
          <cell r="U1059" t="str">
            <v xml:space="preserve"> </v>
          </cell>
          <cell r="AD1059" t="str">
            <v>2007/08 MIG Allocation</v>
          </cell>
          <cell r="AE1059">
            <v>12861550.691823553</v>
          </cell>
        </row>
        <row r="1060">
          <cell r="Q1060" t="str">
            <v>Reallocation of 2006/07 MIG Allocation</v>
          </cell>
          <cell r="U1060">
            <v>0</v>
          </cell>
          <cell r="AD1060" t="str">
            <v>Reallocation of 2006/07 MIG Allocation</v>
          </cell>
          <cell r="AE1060">
            <v>0</v>
          </cell>
        </row>
        <row r="1061">
          <cell r="D1061" t="str">
            <v xml:space="preserve"> </v>
          </cell>
          <cell r="Q1061" t="str">
            <v>Total MIG Funds available for 2007/08</v>
          </cell>
          <cell r="R1061">
            <v>12861550.691823553</v>
          </cell>
          <cell r="U1061" t="str">
            <v>All Registered Projects</v>
          </cell>
          <cell r="X1061" t="str">
            <v xml:space="preserve"> </v>
          </cell>
          <cell r="AD1061" t="str">
            <v>Total MIG Funds available for 2007/08</v>
          </cell>
          <cell r="AE1061">
            <v>12861550.691823553</v>
          </cell>
        </row>
        <row r="1062">
          <cell r="D1062" t="str">
            <v>Note: Submitted projects include :</v>
          </cell>
          <cell r="Q1062" t="str">
            <v>Bucket Eradication Projects</v>
          </cell>
          <cell r="R1062">
            <v>9806233.9000000004</v>
          </cell>
          <cell r="U1062">
            <v>9806233.9000000004</v>
          </cell>
        </row>
        <row r="1063">
          <cell r="D1063" t="str">
            <v xml:space="preserve"> - Projects submitted for MIG registration</v>
          </cell>
          <cell r="Q1063" t="str">
            <v>CMIP Projects with expenditure up to 31 March 2006</v>
          </cell>
        </row>
        <row r="1064">
          <cell r="D1064" t="str">
            <v xml:space="preserve"> - MIG Registered Projects</v>
          </cell>
          <cell r="Q1064" t="str">
            <v>MIG Projects Submitted</v>
          </cell>
          <cell r="R1064">
            <v>2151324.7200000002</v>
          </cell>
          <cell r="U1064">
            <v>2151324.7200000002</v>
          </cell>
          <cell r="Y1064" t="str">
            <v>Balance of MIG after March 2008</v>
          </cell>
        </row>
        <row r="1065">
          <cell r="Q1065" t="str">
            <v>MIG Flood Damage Projects</v>
          </cell>
          <cell r="R1065">
            <v>246500</v>
          </cell>
          <cell r="U1065">
            <v>246500</v>
          </cell>
          <cell r="Y1065" t="str">
            <v>All Submitted Projects</v>
          </cell>
          <cell r="Z1065">
            <v>0</v>
          </cell>
        </row>
        <row r="1066">
          <cell r="Q1066" t="str">
            <v>PMU  Commitments</v>
          </cell>
          <cell r="R1066">
            <v>0</v>
          </cell>
          <cell r="U1066">
            <v>0</v>
          </cell>
          <cell r="Y1066" t="str">
            <v>All Approved Projects</v>
          </cell>
        </row>
        <row r="1067">
          <cell r="Q1067" t="str">
            <v>Discontinued CMIP Commitments</v>
          </cell>
        </row>
        <row r="1068">
          <cell r="Q1068" t="str">
            <v>All Submitted Projects</v>
          </cell>
          <cell r="R1068">
            <v>12204058.620000001</v>
          </cell>
          <cell r="U1068">
            <v>12204058.620000001</v>
          </cell>
          <cell r="X1068" t="str">
            <v>All Approved Projects</v>
          </cell>
        </row>
        <row r="1069">
          <cell r="Q1069" t="str">
            <v>Possible Over Commitment</v>
          </cell>
          <cell r="R1069">
            <v>-657492.07182355225</v>
          </cell>
          <cell r="U1069">
            <v>-657492.07182355225</v>
          </cell>
          <cell r="X1069" t="str">
            <v>Actual Over Commitment</v>
          </cell>
        </row>
        <row r="1071">
          <cell r="N1071" t="str">
            <v>Quarterly Total for Submitted Projects</v>
          </cell>
          <cell r="O1071">
            <v>0</v>
          </cell>
          <cell r="R1071">
            <v>0</v>
          </cell>
          <cell r="U1071">
            <v>0</v>
          </cell>
          <cell r="X1071">
            <v>10052733.9</v>
          </cell>
          <cell r="AA1071" t="str">
            <v xml:space="preserve"> </v>
          </cell>
        </row>
        <row r="1072">
          <cell r="N1072" t="str">
            <v>Accumulative Quarterly Total</v>
          </cell>
          <cell r="O1072">
            <v>0</v>
          </cell>
          <cell r="R1072">
            <v>0</v>
          </cell>
          <cell r="U1072">
            <v>0</v>
          </cell>
          <cell r="X1072">
            <v>10052733.9</v>
          </cell>
        </row>
        <row r="1074">
          <cell r="N1074" t="str">
            <v>Submitted Projects Monthly Total</v>
          </cell>
          <cell r="O1074">
            <v>0</v>
          </cell>
          <cell r="P1074">
            <v>0</v>
          </cell>
          <cell r="Q1074">
            <v>0</v>
          </cell>
          <cell r="R1074">
            <v>0</v>
          </cell>
          <cell r="S1074">
            <v>0</v>
          </cell>
          <cell r="T1074">
            <v>0</v>
          </cell>
          <cell r="U1074">
            <v>0</v>
          </cell>
          <cell r="V1074">
            <v>0</v>
          </cell>
          <cell r="W1074">
            <v>0</v>
          </cell>
          <cell r="X1074">
            <v>0</v>
          </cell>
          <cell r="Y1074">
            <v>0</v>
          </cell>
          <cell r="Z1074">
            <v>10052733.9</v>
          </cell>
          <cell r="AA1074" t="str">
            <v xml:space="preserve"> </v>
          </cell>
        </row>
        <row r="1075">
          <cell r="N1075" t="str">
            <v>Accumulative Monthly Total</v>
          </cell>
          <cell r="O1075">
            <v>0</v>
          </cell>
          <cell r="P1075">
            <v>0</v>
          </cell>
          <cell r="Q1075">
            <v>0</v>
          </cell>
          <cell r="R1075">
            <v>0</v>
          </cell>
          <cell r="S1075">
            <v>0</v>
          </cell>
          <cell r="T1075">
            <v>0</v>
          </cell>
          <cell r="U1075">
            <v>0</v>
          </cell>
          <cell r="V1075">
            <v>0</v>
          </cell>
          <cell r="W1075">
            <v>0</v>
          </cell>
          <cell r="X1075">
            <v>0</v>
          </cell>
          <cell r="Y1075">
            <v>0</v>
          </cell>
          <cell r="Z1075">
            <v>10052733.9</v>
          </cell>
        </row>
        <row r="1077">
          <cell r="N1077" t="str">
            <v>Certified / Estimated Expenditure on Registered Projects Monthly Total</v>
          </cell>
          <cell r="O1077">
            <v>0</v>
          </cell>
          <cell r="P1077">
            <v>0</v>
          </cell>
          <cell r="Q1077">
            <v>0</v>
          </cell>
          <cell r="R1077">
            <v>0</v>
          </cell>
          <cell r="S1077">
            <v>0</v>
          </cell>
          <cell r="T1077">
            <v>0</v>
          </cell>
          <cell r="U1077">
            <v>0</v>
          </cell>
          <cell r="V1077">
            <v>0</v>
          </cell>
          <cell r="W1077">
            <v>0</v>
          </cell>
          <cell r="X1077">
            <v>0</v>
          </cell>
          <cell r="Y1077">
            <v>0</v>
          </cell>
          <cell r="Z1077">
            <v>10052733.9</v>
          </cell>
        </row>
        <row r="1078">
          <cell r="N1078" t="str">
            <v>Accumulative Total</v>
          </cell>
          <cell r="O1078">
            <v>0</v>
          </cell>
          <cell r="P1078">
            <v>0</v>
          </cell>
          <cell r="Q1078">
            <v>0</v>
          </cell>
          <cell r="R1078">
            <v>0</v>
          </cell>
          <cell r="S1078">
            <v>0</v>
          </cell>
          <cell r="T1078">
            <v>0</v>
          </cell>
          <cell r="U1078">
            <v>0</v>
          </cell>
          <cell r="V1078">
            <v>0</v>
          </cell>
          <cell r="W1078">
            <v>0</v>
          </cell>
          <cell r="X1078">
            <v>0</v>
          </cell>
          <cell r="Y1078">
            <v>0</v>
          </cell>
          <cell r="Z1078">
            <v>10052733.9</v>
          </cell>
        </row>
        <row r="1080">
          <cell r="N1080" t="str">
            <v>2006/07 Baseline Estimate</v>
          </cell>
          <cell r="O1080">
            <v>0</v>
          </cell>
          <cell r="P1080">
            <v>0</v>
          </cell>
          <cell r="Q1080">
            <v>600000.68999999994</v>
          </cell>
          <cell r="R1080">
            <v>1100000</v>
          </cell>
          <cell r="S1080">
            <v>1100000</v>
          </cell>
          <cell r="T1080">
            <v>1100000</v>
          </cell>
          <cell r="U1080">
            <v>1100000</v>
          </cell>
          <cell r="V1080">
            <v>1100000</v>
          </cell>
          <cell r="W1080">
            <v>1100000</v>
          </cell>
          <cell r="X1080">
            <v>1200000</v>
          </cell>
          <cell r="Y1080">
            <v>2300000</v>
          </cell>
          <cell r="Z1080">
            <v>2161550</v>
          </cell>
        </row>
        <row r="1081">
          <cell r="N1081" t="str">
            <v>Accumulative Total</v>
          </cell>
          <cell r="O1081">
            <v>0</v>
          </cell>
          <cell r="P1081">
            <v>0</v>
          </cell>
          <cell r="Q1081">
            <v>600000.68999999994</v>
          </cell>
          <cell r="R1081">
            <v>1700000.69</v>
          </cell>
          <cell r="S1081">
            <v>2800000.69</v>
          </cell>
          <cell r="T1081">
            <v>3900000.69</v>
          </cell>
          <cell r="U1081">
            <v>5000000.6899999995</v>
          </cell>
          <cell r="V1081">
            <v>6100000.6899999995</v>
          </cell>
          <cell r="W1081">
            <v>7200000.6899999995</v>
          </cell>
          <cell r="X1081">
            <v>8400000.6899999995</v>
          </cell>
          <cell r="Y1081">
            <v>10700000.689999999</v>
          </cell>
          <cell r="Z1081">
            <v>12861550.689999999</v>
          </cell>
        </row>
        <row r="1082">
          <cell r="N1082" t="str">
            <v xml:space="preserve"> </v>
          </cell>
        </row>
        <row r="1083">
          <cell r="C1083" t="str">
            <v>Bucket Eradication Projects</v>
          </cell>
        </row>
        <row r="1084">
          <cell r="C1084" t="str">
            <v>PRE-IMP</v>
          </cell>
          <cell r="D1084">
            <v>4341</v>
          </cell>
          <cell r="H1084" t="str">
            <v>Kannaland</v>
          </cell>
          <cell r="I1084" t="str">
            <v>B</v>
          </cell>
          <cell r="J1084" t="str">
            <v>Zoar: Bucket Eradication</v>
          </cell>
          <cell r="K1084" t="str">
            <v>New Sanitation</v>
          </cell>
          <cell r="L1084">
            <v>11275298</v>
          </cell>
          <cell r="M1084">
            <v>1469064.1</v>
          </cell>
          <cell r="N1084">
            <v>9806233.9000000004</v>
          </cell>
          <cell r="Z1084">
            <v>9806233.9000000004</v>
          </cell>
          <cell r="AD1084" t="str">
            <v>Zoar: Bucket Eradication: Upgrade Sanitation</v>
          </cell>
          <cell r="AE1084">
            <v>11275298</v>
          </cell>
          <cell r="AF1084">
            <v>1469064.1</v>
          </cell>
          <cell r="AG1084">
            <v>9806233.9000000004</v>
          </cell>
          <cell r="AH1084">
            <v>0</v>
          </cell>
        </row>
        <row r="1086">
          <cell r="K1086" t="str">
            <v>Total Bucket Eradication Projects</v>
          </cell>
          <cell r="L1086">
            <v>11275298</v>
          </cell>
          <cell r="M1086">
            <v>1469064.1</v>
          </cell>
          <cell r="N1086">
            <v>9806233.9000000004</v>
          </cell>
          <cell r="O1086">
            <v>0</v>
          </cell>
          <cell r="P1086">
            <v>0</v>
          </cell>
          <cell r="Q1086">
            <v>0</v>
          </cell>
          <cell r="R1086">
            <v>0</v>
          </cell>
          <cell r="S1086">
            <v>0</v>
          </cell>
          <cell r="T1086">
            <v>0</v>
          </cell>
          <cell r="U1086">
            <v>0</v>
          </cell>
          <cell r="V1086">
            <v>0</v>
          </cell>
          <cell r="W1086">
            <v>0</v>
          </cell>
          <cell r="X1086">
            <v>0</v>
          </cell>
          <cell r="Y1086">
            <v>0</v>
          </cell>
          <cell r="Z1086">
            <v>9806233.9000000004</v>
          </cell>
          <cell r="AA1086">
            <v>0</v>
          </cell>
          <cell r="AD1086" t="str">
            <v>Total Bucket Eradication Projects</v>
          </cell>
          <cell r="AE1086">
            <v>11275298</v>
          </cell>
          <cell r="AF1086">
            <v>1469064.1</v>
          </cell>
          <cell r="AG1086">
            <v>9806233.9000000004</v>
          </cell>
          <cell r="AH1086">
            <v>0</v>
          </cell>
        </row>
        <row r="1087">
          <cell r="N1087" t="str">
            <v>Accumulative Total Bucket Eradication Projects</v>
          </cell>
          <cell r="O1087">
            <v>0</v>
          </cell>
          <cell r="P1087">
            <v>0</v>
          </cell>
          <cell r="Q1087">
            <v>0</v>
          </cell>
          <cell r="R1087">
            <v>0</v>
          </cell>
          <cell r="S1087">
            <v>0</v>
          </cell>
          <cell r="T1087">
            <v>0</v>
          </cell>
          <cell r="U1087">
            <v>0</v>
          </cell>
          <cell r="V1087">
            <v>0</v>
          </cell>
          <cell r="W1087">
            <v>0</v>
          </cell>
          <cell r="X1087">
            <v>0</v>
          </cell>
          <cell r="Y1087">
            <v>0</v>
          </cell>
          <cell r="Z1087">
            <v>9806233.9000000004</v>
          </cell>
        </row>
        <row r="1089">
          <cell r="C1089" t="str">
            <v>MIG Projects</v>
          </cell>
        </row>
        <row r="1090">
          <cell r="C1090" t="str">
            <v>PRE-IMP</v>
          </cell>
          <cell r="D1090" t="str">
            <v>0175/BS/0506</v>
          </cell>
          <cell r="F1090" t="str">
            <v>EPWP</v>
          </cell>
          <cell r="H1090" t="str">
            <v>Kannaland</v>
          </cell>
          <cell r="I1090" t="str">
            <v>B</v>
          </cell>
          <cell r="J1090" t="str">
            <v>Zoar</v>
          </cell>
          <cell r="K1090" t="str">
            <v>Rehabilitate Sewerage Treatment Works</v>
          </cell>
          <cell r="L1090">
            <v>1417000</v>
          </cell>
          <cell r="M1090">
            <v>535312.31999999995</v>
          </cell>
          <cell r="N1090">
            <v>881687.68</v>
          </cell>
          <cell r="Z1090">
            <v>881687.68</v>
          </cell>
          <cell r="AD1090" t="str">
            <v>Zoar: Rehabilitate Sewerage Treatment Works</v>
          </cell>
          <cell r="AE1090">
            <v>1417000</v>
          </cell>
          <cell r="AF1090">
            <v>535312.31999999995</v>
          </cell>
          <cell r="AG1090">
            <v>881687.68</v>
          </cell>
          <cell r="AH1090">
            <v>0</v>
          </cell>
          <cell r="AJ1090">
            <v>38686</v>
          </cell>
          <cell r="AL1090">
            <v>38655</v>
          </cell>
          <cell r="AN1090">
            <v>38565</v>
          </cell>
          <cell r="AP1090">
            <v>39248</v>
          </cell>
        </row>
        <row r="1091">
          <cell r="C1091" t="str">
            <v>IMPL</v>
          </cell>
          <cell r="D1091">
            <v>114048</v>
          </cell>
          <cell r="H1091" t="str">
            <v>Kannaland</v>
          </cell>
          <cell r="I1091" t="str">
            <v>B</v>
          </cell>
          <cell r="J1091" t="str">
            <v>Zoar</v>
          </cell>
          <cell r="K1091" t="str">
            <v>Rehabilitate Sewerage Treatment Works</v>
          </cell>
          <cell r="L1091">
            <v>3083000</v>
          </cell>
          <cell r="M1091">
            <v>1813362.96</v>
          </cell>
          <cell r="N1091">
            <v>1269637.04</v>
          </cell>
          <cell r="Z1091">
            <v>1269637.04</v>
          </cell>
          <cell r="AD1091" t="str">
            <v>Zoar: Rehabilitate Sewerage Treatment Works</v>
          </cell>
          <cell r="AE1091">
            <v>3083000</v>
          </cell>
          <cell r="AF1091">
            <v>1813362.96</v>
          </cell>
          <cell r="AG1091">
            <v>1269637.04</v>
          </cell>
          <cell r="AH1091">
            <v>0</v>
          </cell>
        </row>
        <row r="1092">
          <cell r="K1092" t="str">
            <v>Total MIG Projects</v>
          </cell>
          <cell r="L1092">
            <v>4500000</v>
          </cell>
          <cell r="M1092">
            <v>2348675.2799999998</v>
          </cell>
          <cell r="N1092">
            <v>2151324.7200000002</v>
          </cell>
          <cell r="O1092">
            <v>0</v>
          </cell>
          <cell r="P1092">
            <v>0</v>
          </cell>
          <cell r="Q1092">
            <v>0</v>
          </cell>
          <cell r="R1092">
            <v>0</v>
          </cell>
          <cell r="S1092">
            <v>0</v>
          </cell>
          <cell r="T1092">
            <v>0</v>
          </cell>
          <cell r="U1092">
            <v>0</v>
          </cell>
          <cell r="V1092">
            <v>0</v>
          </cell>
          <cell r="W1092">
            <v>0</v>
          </cell>
          <cell r="X1092">
            <v>0</v>
          </cell>
          <cell r="Y1092">
            <v>0</v>
          </cell>
          <cell r="Z1092">
            <v>2151324.7200000002</v>
          </cell>
          <cell r="AA1092">
            <v>0</v>
          </cell>
          <cell r="AD1092" t="str">
            <v>Total MIG Projects</v>
          </cell>
          <cell r="AE1092">
            <v>4500000</v>
          </cell>
          <cell r="AF1092">
            <v>2348675.2799999998</v>
          </cell>
          <cell r="AG1092">
            <v>2151324.7200000002</v>
          </cell>
          <cell r="AH1092">
            <v>0</v>
          </cell>
        </row>
        <row r="1093">
          <cell r="N1093" t="str">
            <v>Accumulative Total MIG Projects</v>
          </cell>
          <cell r="O1093">
            <v>0</v>
          </cell>
          <cell r="P1093">
            <v>0</v>
          </cell>
          <cell r="Q1093">
            <v>0</v>
          </cell>
          <cell r="R1093">
            <v>0</v>
          </cell>
          <cell r="S1093">
            <v>0</v>
          </cell>
          <cell r="T1093">
            <v>0</v>
          </cell>
          <cell r="U1093">
            <v>0</v>
          </cell>
          <cell r="V1093">
            <v>0</v>
          </cell>
          <cell r="W1093">
            <v>0</v>
          </cell>
          <cell r="X1093">
            <v>0</v>
          </cell>
          <cell r="Y1093">
            <v>0</v>
          </cell>
          <cell r="Z1093">
            <v>2151324.7200000002</v>
          </cell>
        </row>
        <row r="1095">
          <cell r="C1095" t="str">
            <v>MIG Flood Damage Projects</v>
          </cell>
        </row>
        <row r="1096">
          <cell r="C1096" t="str">
            <v>IMPL</v>
          </cell>
          <cell r="D1096">
            <v>122709</v>
          </cell>
          <cell r="H1096" t="str">
            <v>Kannaland</v>
          </cell>
          <cell r="I1096" t="str">
            <v>B</v>
          </cell>
          <cell r="J1096" t="str">
            <v>Calitzdorp: Flood Damage</v>
          </cell>
          <cell r="K1096" t="str">
            <v>Rehabilitate Roads &amp; Related Stormwater</v>
          </cell>
          <cell r="L1096">
            <v>1046500</v>
          </cell>
          <cell r="M1096">
            <v>800000</v>
          </cell>
          <cell r="N1096">
            <v>246500</v>
          </cell>
          <cell r="Z1096">
            <v>246500</v>
          </cell>
          <cell r="AD1096" t="str">
            <v>Kannaland: Calitzdorp: Flood Damage: Rehabilitate Roads &amp; Related Stormwater</v>
          </cell>
          <cell r="AE1096">
            <v>1046500</v>
          </cell>
          <cell r="AF1096">
            <v>800000</v>
          </cell>
          <cell r="AG1096">
            <v>246500</v>
          </cell>
          <cell r="AH1096">
            <v>0</v>
          </cell>
        </row>
        <row r="1097">
          <cell r="L1097">
            <v>0</v>
          </cell>
          <cell r="M1097">
            <v>0</v>
          </cell>
          <cell r="N1097">
            <v>0</v>
          </cell>
          <cell r="AF1097">
            <v>0</v>
          </cell>
          <cell r="AG1097">
            <v>0</v>
          </cell>
          <cell r="AH1097">
            <v>0</v>
          </cell>
        </row>
        <row r="1098">
          <cell r="K1098" t="str">
            <v>Total MIG Flood Damage Projects</v>
          </cell>
          <cell r="L1098">
            <v>1046500</v>
          </cell>
          <cell r="M1098">
            <v>800000</v>
          </cell>
          <cell r="N1098">
            <v>246500</v>
          </cell>
          <cell r="O1098">
            <v>0</v>
          </cell>
          <cell r="P1098">
            <v>0</v>
          </cell>
          <cell r="Q1098">
            <v>0</v>
          </cell>
          <cell r="R1098">
            <v>0</v>
          </cell>
          <cell r="S1098">
            <v>0</v>
          </cell>
          <cell r="T1098">
            <v>0</v>
          </cell>
          <cell r="U1098">
            <v>0</v>
          </cell>
          <cell r="V1098">
            <v>0</v>
          </cell>
          <cell r="W1098">
            <v>0</v>
          </cell>
          <cell r="X1098">
            <v>0</v>
          </cell>
          <cell r="Y1098">
            <v>0</v>
          </cell>
          <cell r="Z1098">
            <v>246500</v>
          </cell>
          <cell r="AA1098">
            <v>0</v>
          </cell>
          <cell r="AD1098" t="str">
            <v>Total MIG Flood Damage Projects</v>
          </cell>
          <cell r="AE1098">
            <v>1046500</v>
          </cell>
          <cell r="AF1098">
            <v>800000</v>
          </cell>
          <cell r="AG1098">
            <v>246500</v>
          </cell>
          <cell r="AH1098">
            <v>0</v>
          </cell>
        </row>
        <row r="1099">
          <cell r="N1099" t="str">
            <v>Accumulative Total MIG Flood Damage Projects</v>
          </cell>
          <cell r="O1099">
            <v>0</v>
          </cell>
          <cell r="P1099">
            <v>0</v>
          </cell>
          <cell r="Q1099">
            <v>0</v>
          </cell>
          <cell r="R1099">
            <v>0</v>
          </cell>
          <cell r="S1099">
            <v>0</v>
          </cell>
          <cell r="T1099">
            <v>0</v>
          </cell>
          <cell r="U1099">
            <v>0</v>
          </cell>
          <cell r="V1099">
            <v>0</v>
          </cell>
          <cell r="W1099">
            <v>0</v>
          </cell>
          <cell r="X1099">
            <v>0</v>
          </cell>
          <cell r="Y1099">
            <v>0</v>
          </cell>
          <cell r="Z1099">
            <v>246500</v>
          </cell>
        </row>
        <row r="1101">
          <cell r="C1101" t="str">
            <v>PMU Projects</v>
          </cell>
        </row>
        <row r="1102">
          <cell r="L1102">
            <v>0</v>
          </cell>
          <cell r="M1102">
            <v>0</v>
          </cell>
          <cell r="N1102">
            <v>0</v>
          </cell>
          <cell r="AE1102">
            <v>0</v>
          </cell>
          <cell r="AF1102">
            <v>0</v>
          </cell>
          <cell r="AG1102">
            <v>0</v>
          </cell>
          <cell r="AH1102">
            <v>0</v>
          </cell>
        </row>
        <row r="1103">
          <cell r="K1103" t="str">
            <v>Total PMU Projects</v>
          </cell>
          <cell r="L1103">
            <v>0</v>
          </cell>
          <cell r="M1103">
            <v>0</v>
          </cell>
          <cell r="N1103">
            <v>0</v>
          </cell>
          <cell r="O1103">
            <v>0</v>
          </cell>
          <cell r="P1103">
            <v>0</v>
          </cell>
          <cell r="Q1103">
            <v>0</v>
          </cell>
          <cell r="R1103">
            <v>0</v>
          </cell>
          <cell r="S1103">
            <v>0</v>
          </cell>
          <cell r="T1103">
            <v>0</v>
          </cell>
          <cell r="U1103">
            <v>0</v>
          </cell>
          <cell r="V1103">
            <v>0</v>
          </cell>
          <cell r="W1103">
            <v>0</v>
          </cell>
          <cell r="X1103">
            <v>0</v>
          </cell>
          <cell r="Y1103">
            <v>0</v>
          </cell>
          <cell r="Z1103">
            <v>0</v>
          </cell>
          <cell r="AA1103">
            <v>0</v>
          </cell>
          <cell r="AD1103" t="str">
            <v>Total PMU Projects</v>
          </cell>
          <cell r="AE1103">
            <v>0</v>
          </cell>
          <cell r="AF1103">
            <v>0</v>
          </cell>
          <cell r="AG1103">
            <v>0</v>
          </cell>
          <cell r="AH1103">
            <v>0</v>
          </cell>
        </row>
        <row r="1104">
          <cell r="N1104" t="str">
            <v>Accumulative Total PMU Projects</v>
          </cell>
          <cell r="O1104">
            <v>0</v>
          </cell>
          <cell r="P1104">
            <v>0</v>
          </cell>
          <cell r="Q1104">
            <v>0</v>
          </cell>
          <cell r="R1104">
            <v>0</v>
          </cell>
          <cell r="S1104">
            <v>0</v>
          </cell>
          <cell r="T1104">
            <v>0</v>
          </cell>
          <cell r="U1104">
            <v>0</v>
          </cell>
          <cell r="V1104">
            <v>0</v>
          </cell>
          <cell r="W1104">
            <v>0</v>
          </cell>
          <cell r="X1104">
            <v>0</v>
          </cell>
          <cell r="Y1104">
            <v>0</v>
          </cell>
          <cell r="Z1104">
            <v>0</v>
          </cell>
        </row>
        <row r="1105">
          <cell r="Z1105" t="str">
            <v>Total 2007/08</v>
          </cell>
          <cell r="AA1105">
            <v>0</v>
          </cell>
        </row>
        <row r="1110">
          <cell r="AD1110" t="str">
            <v>Roll-over from 2006/07 Allocation</v>
          </cell>
          <cell r="AE1110">
            <v>0</v>
          </cell>
        </row>
        <row r="1111">
          <cell r="AD1111" t="str">
            <v>2006/07 Additional MIG Flood Damage Funding</v>
          </cell>
          <cell r="AE1111">
            <v>18914000</v>
          </cell>
        </row>
        <row r="1112">
          <cell r="AD1112" t="str">
            <v>2007/08 MIG Allocation</v>
          </cell>
          <cell r="AE1112">
            <v>3526381.1928606103</v>
          </cell>
        </row>
        <row r="1113">
          <cell r="AD1113" t="str">
            <v>Reallocation of 2006/07 MIG Allocation</v>
          </cell>
          <cell r="AE1113">
            <v>0</v>
          </cell>
        </row>
        <row r="1114">
          <cell r="AD1114" t="str">
            <v>Total MIG Funds available for 2007/08</v>
          </cell>
          <cell r="AE1114">
            <v>22440381.192860611</v>
          </cell>
        </row>
        <row r="1136">
          <cell r="AD1136" t="str">
            <v>Albertinia: New Outfall Sewer Line</v>
          </cell>
          <cell r="AE1136">
            <v>706000</v>
          </cell>
          <cell r="AF1136">
            <v>0</v>
          </cell>
          <cell r="AG1136">
            <v>0</v>
          </cell>
          <cell r="AH1136">
            <v>0</v>
          </cell>
          <cell r="AO1136" t="str">
            <v/>
          </cell>
          <cell r="AQ1136" t="str">
            <v/>
          </cell>
        </row>
        <row r="1137">
          <cell r="AD1137" t="str">
            <v>Albertinia: Rehabilitate Tarred Bus Route</v>
          </cell>
          <cell r="AE1137">
            <v>1745500</v>
          </cell>
          <cell r="AF1137">
            <v>0</v>
          </cell>
          <cell r="AG1137">
            <v>0</v>
          </cell>
          <cell r="AH1137">
            <v>0</v>
          </cell>
          <cell r="AO1137" t="str">
            <v/>
          </cell>
          <cell r="AQ1137" t="str">
            <v/>
          </cell>
        </row>
        <row r="1138">
          <cell r="AD1138" t="str">
            <v>Bitouville, Gouritsmond: New Outfall Sewer Line</v>
          </cell>
          <cell r="AE1138">
            <v>771000</v>
          </cell>
          <cell r="AF1138">
            <v>0</v>
          </cell>
          <cell r="AG1138">
            <v>0</v>
          </cell>
          <cell r="AH1138">
            <v>0</v>
          </cell>
          <cell r="AO1138" t="str">
            <v/>
          </cell>
          <cell r="AQ1138" t="str">
            <v/>
          </cell>
        </row>
        <row r="1139">
          <cell r="AD1139" t="str">
            <v>Heidelberg: Rehabilitate Roads, Stormwater Channel &amp; Drifts</v>
          </cell>
          <cell r="AE1139">
            <v>2275000</v>
          </cell>
          <cell r="AF1139">
            <v>0</v>
          </cell>
          <cell r="AG1139">
            <v>0</v>
          </cell>
          <cell r="AH1139">
            <v>0</v>
          </cell>
          <cell r="AJ1139">
            <v>38488</v>
          </cell>
          <cell r="AL1139">
            <v>38475</v>
          </cell>
          <cell r="AN1139" t="str">
            <v>16/05/2005</v>
          </cell>
          <cell r="AO1139" t="str">
            <v/>
          </cell>
          <cell r="AP1139" t="str">
            <v>30/09/2005</v>
          </cell>
          <cell r="AQ1139" t="str">
            <v/>
          </cell>
        </row>
        <row r="1140">
          <cell r="AD1140" t="str">
            <v>Riversdale: Rehabilitate Roads, Stormwater Culverts &amp; Outfall</v>
          </cell>
          <cell r="AE1140">
            <v>1775000</v>
          </cell>
          <cell r="AF1140">
            <v>0</v>
          </cell>
          <cell r="AG1140">
            <v>0</v>
          </cell>
          <cell r="AH1140">
            <v>0</v>
          </cell>
          <cell r="AJ1140">
            <v>38475</v>
          </cell>
          <cell r="AL1140">
            <v>38460</v>
          </cell>
          <cell r="AN1140" t="str">
            <v>03/05/2005</v>
          </cell>
          <cell r="AO1140" t="str">
            <v/>
          </cell>
          <cell r="AP1140" t="str">
            <v>05/08/2005</v>
          </cell>
          <cell r="AQ1140" t="str">
            <v/>
          </cell>
        </row>
        <row r="1141">
          <cell r="AD1141" t="str">
            <v>Total MIG Projects</v>
          </cell>
          <cell r="AE1141">
            <v>7272500</v>
          </cell>
          <cell r="AF1141">
            <v>0</v>
          </cell>
          <cell r="AG1141">
            <v>0</v>
          </cell>
          <cell r="AH1141">
            <v>0</v>
          </cell>
        </row>
        <row r="1145">
          <cell r="AD1145" t="str">
            <v>Hessequa: Riversdale: 2006/07 Additional MIG Flood Damage Funding</v>
          </cell>
          <cell r="AE1145">
            <v>18914000</v>
          </cell>
          <cell r="AF1145">
            <v>0</v>
          </cell>
          <cell r="AG1145">
            <v>0</v>
          </cell>
          <cell r="AH1145">
            <v>0</v>
          </cell>
        </row>
        <row r="1146">
          <cell r="AF1146">
            <v>0</v>
          </cell>
        </row>
        <row r="1147">
          <cell r="AD1147" t="str">
            <v>Total MIG Flood Damage Projects</v>
          </cell>
          <cell r="AE1147">
            <v>18914000</v>
          </cell>
          <cell r="AF1147">
            <v>0</v>
          </cell>
          <cell r="AG1147">
            <v>0</v>
          </cell>
          <cell r="AH1147">
            <v>0</v>
          </cell>
        </row>
        <row r="1151">
          <cell r="AF1151">
            <v>0</v>
          </cell>
        </row>
        <row r="1152">
          <cell r="AD1152" t="str">
            <v>Total PMU Projects</v>
          </cell>
          <cell r="AE1152">
            <v>0</v>
          </cell>
          <cell r="AF1152">
            <v>0</v>
          </cell>
          <cell r="AG1152">
            <v>0</v>
          </cell>
          <cell r="AH1152">
            <v>0</v>
          </cell>
        </row>
        <row r="1156">
          <cell r="D1156" t="str">
            <v>Mossel Bay Municipality  (WC043)</v>
          </cell>
        </row>
        <row r="1159">
          <cell r="D1159" t="str">
            <v>Summary</v>
          </cell>
          <cell r="Q1159" t="str">
            <v>Roll-over from 2006/07 Allocation</v>
          </cell>
          <cell r="R1159">
            <v>0</v>
          </cell>
          <cell r="AD1159" t="str">
            <v>Roll-over from 2006/07 Allocation</v>
          </cell>
          <cell r="AE1159">
            <v>0</v>
          </cell>
        </row>
        <row r="1160">
          <cell r="Q1160" t="str">
            <v>2006/07 Additional MIG Flood Damage Funding</v>
          </cell>
          <cell r="R1160">
            <v>15337246.859999999</v>
          </cell>
          <cell r="AD1160" t="str">
            <v>2006/07 Additional MIG Flood Damage Funding</v>
          </cell>
          <cell r="AE1160">
            <v>15337246.859999999</v>
          </cell>
        </row>
        <row r="1161">
          <cell r="Q1161" t="str">
            <v>2007/08 MIG Allocation</v>
          </cell>
          <cell r="R1161">
            <v>3917213.6891363338</v>
          </cell>
          <cell r="U1161" t="str">
            <v xml:space="preserve"> </v>
          </cell>
          <cell r="AD1161" t="str">
            <v>2007/08 MIG Allocation</v>
          </cell>
          <cell r="AE1161">
            <v>3917213.6891363338</v>
          </cell>
        </row>
        <row r="1162">
          <cell r="Q1162" t="str">
            <v>Reallocation of 2006/07 MIG Allocation</v>
          </cell>
          <cell r="U1162">
            <v>0</v>
          </cell>
          <cell r="AD1162" t="str">
            <v>Reallocation of 2006/07 MIG Allocation</v>
          </cell>
          <cell r="AE1162">
            <v>0</v>
          </cell>
        </row>
        <row r="1163">
          <cell r="D1163" t="str">
            <v xml:space="preserve"> </v>
          </cell>
          <cell r="Q1163" t="str">
            <v>Total MIG Funds available for 2007/08</v>
          </cell>
          <cell r="R1163">
            <v>19254460.549136333</v>
          </cell>
          <cell r="U1163" t="str">
            <v>All Registered Projects</v>
          </cell>
          <cell r="X1163" t="str">
            <v xml:space="preserve"> </v>
          </cell>
          <cell r="AD1163" t="str">
            <v>Total MIG Funds available for 2007/08</v>
          </cell>
          <cell r="AE1163">
            <v>19254460.549136333</v>
          </cell>
        </row>
        <row r="1164">
          <cell r="D1164" t="str">
            <v>Note: Submitted projects include :</v>
          </cell>
          <cell r="Q1164" t="str">
            <v>Bucket Eradication Projects</v>
          </cell>
          <cell r="R1164">
            <v>0</v>
          </cell>
          <cell r="U1164">
            <v>0</v>
          </cell>
        </row>
        <row r="1165">
          <cell r="D1165" t="str">
            <v xml:space="preserve"> - Projects submitted for MIG registration</v>
          </cell>
          <cell r="Q1165" t="str">
            <v>CMIP Projects with expenditure up to 31 March 2006</v>
          </cell>
          <cell r="R1165">
            <v>0</v>
          </cell>
          <cell r="U1165">
            <v>0</v>
          </cell>
        </row>
        <row r="1166">
          <cell r="D1166" t="str">
            <v xml:space="preserve"> - MIG Registered Projects</v>
          </cell>
          <cell r="Q1166" t="str">
            <v>MIG Projects Submitted</v>
          </cell>
          <cell r="R1166">
            <v>14462121.4</v>
          </cell>
          <cell r="U1166">
            <v>14462121.4</v>
          </cell>
          <cell r="Y1166" t="str">
            <v>Balance of MIG after March 2008</v>
          </cell>
        </row>
        <row r="1167">
          <cell r="Q1167" t="str">
            <v>MIG Flood Damage Projects</v>
          </cell>
          <cell r="R1167">
            <v>15337683.859999999</v>
          </cell>
          <cell r="U1167">
            <v>15337683.859999999</v>
          </cell>
          <cell r="Y1167" t="str">
            <v>All Submitted Projects</v>
          </cell>
          <cell r="Z1167">
            <v>13488912</v>
          </cell>
        </row>
        <row r="1168">
          <cell r="Q1168" t="str">
            <v>PMU  Commitments</v>
          </cell>
          <cell r="R1168">
            <v>0</v>
          </cell>
          <cell r="U1168">
            <v>0</v>
          </cell>
          <cell r="Y1168" t="str">
            <v>All Approved Projects</v>
          </cell>
        </row>
        <row r="1169">
          <cell r="Q1169" t="str">
            <v>Discontinued CMIP Commitments</v>
          </cell>
          <cell r="R1169">
            <v>0</v>
          </cell>
          <cell r="U1169">
            <v>0</v>
          </cell>
        </row>
        <row r="1170">
          <cell r="Q1170" t="str">
            <v>All Submitted Projects</v>
          </cell>
          <cell r="R1170">
            <v>29799805.259999998</v>
          </cell>
          <cell r="U1170">
            <v>29799805.259999998</v>
          </cell>
          <cell r="X1170" t="str">
            <v>All Approved Projects</v>
          </cell>
        </row>
        <row r="1171">
          <cell r="Q1171" t="str">
            <v>Possible Over Commitment</v>
          </cell>
          <cell r="R1171">
            <v>10545344.710863665</v>
          </cell>
          <cell r="U1171">
            <v>10545344.710863665</v>
          </cell>
          <cell r="X1171" t="str">
            <v>Actual Over Commitment</v>
          </cell>
        </row>
        <row r="1173">
          <cell r="N1173" t="str">
            <v>Quarterly Total for Submitted Projects</v>
          </cell>
          <cell r="O1173">
            <v>4117572.23</v>
          </cell>
          <cell r="R1173">
            <v>8255298.0800000001</v>
          </cell>
          <cell r="U1173">
            <v>3771908.1</v>
          </cell>
          <cell r="X1173">
            <v>13655026.85</v>
          </cell>
          <cell r="AA1173" t="str">
            <v xml:space="preserve"> </v>
          </cell>
        </row>
        <row r="1174">
          <cell r="N1174" t="str">
            <v>Accumulative Quarterly Total</v>
          </cell>
          <cell r="O1174">
            <v>4117572.23</v>
          </cell>
          <cell r="R1174">
            <v>12372870.310000001</v>
          </cell>
          <cell r="U1174">
            <v>16144778.41</v>
          </cell>
          <cell r="X1174">
            <v>29799805.259999998</v>
          </cell>
        </row>
        <row r="1176">
          <cell r="N1176" t="str">
            <v>Submitted Projects Monthly Total</v>
          </cell>
          <cell r="O1176">
            <v>1843051.69</v>
          </cell>
          <cell r="P1176">
            <v>2274520.54</v>
          </cell>
          <cell r="Q1176">
            <v>0</v>
          </cell>
          <cell r="R1176">
            <v>3055298.08</v>
          </cell>
          <cell r="S1176">
            <v>2600000</v>
          </cell>
          <cell r="T1176">
            <v>2600000</v>
          </cell>
          <cell r="U1176">
            <v>1371908.1</v>
          </cell>
          <cell r="V1176">
            <v>1200000</v>
          </cell>
          <cell r="W1176">
            <v>1200000</v>
          </cell>
          <cell r="X1176">
            <v>1655632.33</v>
          </cell>
          <cell r="Y1176">
            <v>0</v>
          </cell>
          <cell r="Z1176">
            <v>11999394.52</v>
          </cell>
          <cell r="AA1176" t="str">
            <v xml:space="preserve"> </v>
          </cell>
        </row>
        <row r="1177">
          <cell r="N1177" t="str">
            <v>Accumulative Monthly Total</v>
          </cell>
          <cell r="O1177">
            <v>1843051.69</v>
          </cell>
          <cell r="P1177">
            <v>4117572.23</v>
          </cell>
          <cell r="Q1177">
            <v>4117572.23</v>
          </cell>
          <cell r="R1177">
            <v>7172870.3100000005</v>
          </cell>
          <cell r="S1177">
            <v>9772870.3100000005</v>
          </cell>
          <cell r="T1177">
            <v>12372870.310000001</v>
          </cell>
          <cell r="U1177">
            <v>13744778.41</v>
          </cell>
          <cell r="V1177">
            <v>14944778.41</v>
          </cell>
          <cell r="W1177">
            <v>16144778.41</v>
          </cell>
          <cell r="X1177">
            <v>17800410.740000002</v>
          </cell>
          <cell r="Y1177">
            <v>17800410.740000002</v>
          </cell>
          <cell r="Z1177">
            <v>29799805.260000002</v>
          </cell>
        </row>
        <row r="1179">
          <cell r="N1179" t="str">
            <v>Certified / Estimated Expenditure on Registered Projects Monthly Total</v>
          </cell>
          <cell r="O1179">
            <v>1843051.69</v>
          </cell>
          <cell r="P1179">
            <v>2274520.54</v>
          </cell>
          <cell r="Q1179">
            <v>0</v>
          </cell>
          <cell r="R1179">
            <v>3055298.08</v>
          </cell>
          <cell r="S1179">
            <v>2600000</v>
          </cell>
          <cell r="T1179">
            <v>2600000</v>
          </cell>
          <cell r="U1179">
            <v>1371908.1</v>
          </cell>
          <cell r="V1179">
            <v>1200000</v>
          </cell>
          <cell r="W1179">
            <v>1200000</v>
          </cell>
          <cell r="X1179">
            <v>1655632.33</v>
          </cell>
          <cell r="Y1179">
            <v>0</v>
          </cell>
          <cell r="Z1179">
            <v>11999394.52</v>
          </cell>
        </row>
        <row r="1180">
          <cell r="N1180" t="str">
            <v>Accumulative Total</v>
          </cell>
          <cell r="O1180">
            <v>1843051.69</v>
          </cell>
          <cell r="P1180">
            <v>4117572.23</v>
          </cell>
          <cell r="Q1180">
            <v>4117572.23</v>
          </cell>
          <cell r="R1180">
            <v>7172870.3100000005</v>
          </cell>
          <cell r="S1180">
            <v>9772870.3100000005</v>
          </cell>
          <cell r="T1180">
            <v>12372870.310000001</v>
          </cell>
          <cell r="U1180">
            <v>13744778.41</v>
          </cell>
          <cell r="V1180">
            <v>14944778.41</v>
          </cell>
          <cell r="W1180">
            <v>16144778.41</v>
          </cell>
          <cell r="X1180">
            <v>17800410.740000002</v>
          </cell>
          <cell r="Y1180">
            <v>17800410.740000002</v>
          </cell>
          <cell r="Z1180">
            <v>29799805.260000002</v>
          </cell>
        </row>
        <row r="1182">
          <cell r="N1182" t="str">
            <v>2006/07 Baseline Estimate</v>
          </cell>
          <cell r="O1182">
            <v>700000.69</v>
          </cell>
          <cell r="P1182">
            <v>900000</v>
          </cell>
          <cell r="Q1182">
            <v>900000</v>
          </cell>
          <cell r="R1182">
            <v>0</v>
          </cell>
          <cell r="S1182">
            <v>400000</v>
          </cell>
          <cell r="T1182">
            <v>200000</v>
          </cell>
          <cell r="U1182">
            <v>200000</v>
          </cell>
          <cell r="V1182">
            <v>200000</v>
          </cell>
          <cell r="W1182">
            <v>200000</v>
          </cell>
          <cell r="X1182">
            <v>217213</v>
          </cell>
          <cell r="Y1182">
            <v>0</v>
          </cell>
          <cell r="Z1182">
            <v>0</v>
          </cell>
        </row>
        <row r="1183">
          <cell r="N1183" t="str">
            <v>Accumulative Total</v>
          </cell>
          <cell r="O1183">
            <v>700000.69</v>
          </cell>
          <cell r="P1183">
            <v>1600000.69</v>
          </cell>
          <cell r="Q1183">
            <v>2500000.69</v>
          </cell>
          <cell r="R1183">
            <v>2500000.69</v>
          </cell>
          <cell r="S1183">
            <v>2900000.69</v>
          </cell>
          <cell r="T1183">
            <v>3100000.69</v>
          </cell>
          <cell r="U1183">
            <v>3300000.69</v>
          </cell>
          <cell r="V1183">
            <v>3500000.69</v>
          </cell>
          <cell r="W1183">
            <v>3700000.69</v>
          </cell>
          <cell r="X1183">
            <v>3917213.69</v>
          </cell>
          <cell r="Y1183">
            <v>3917213.69</v>
          </cell>
          <cell r="Z1183">
            <v>3917213.69</v>
          </cell>
        </row>
        <row r="1185">
          <cell r="C1185" t="str">
            <v>Bucket Eradication Projects</v>
          </cell>
        </row>
        <row r="1186">
          <cell r="C1186" t="str">
            <v>Pending</v>
          </cell>
          <cell r="D1186">
            <v>3975</v>
          </cell>
          <cell r="H1186" t="str">
            <v>Mossel Bay</v>
          </cell>
          <cell r="I1186" t="str">
            <v>B</v>
          </cell>
          <cell r="J1186" t="str">
            <v>Rural Areas: Bucket Eradication</v>
          </cell>
          <cell r="K1186" t="str">
            <v>Sanitation</v>
          </cell>
          <cell r="L1186">
            <v>1140000</v>
          </cell>
          <cell r="M1186">
            <v>0</v>
          </cell>
          <cell r="N1186">
            <v>0</v>
          </cell>
          <cell r="AA1186">
            <v>1140000</v>
          </cell>
          <cell r="AD1186" t="str">
            <v>Mossel Bay: Rural Areas: Bucket Eradication: Sanitation</v>
          </cell>
          <cell r="AE1186">
            <v>1140000</v>
          </cell>
          <cell r="AF1186">
            <v>0</v>
          </cell>
          <cell r="AG1186">
            <v>0</v>
          </cell>
          <cell r="AH1186">
            <v>0</v>
          </cell>
          <cell r="AO1186" t="str">
            <v/>
          </cell>
          <cell r="AQ1186" t="str">
            <v/>
          </cell>
        </row>
        <row r="1188">
          <cell r="K1188" t="str">
            <v>Total Bucket Eradication Projects</v>
          </cell>
          <cell r="L1188">
            <v>1140000</v>
          </cell>
          <cell r="M1188">
            <v>0</v>
          </cell>
          <cell r="N1188">
            <v>0</v>
          </cell>
          <cell r="O1188">
            <v>0</v>
          </cell>
          <cell r="P1188">
            <v>0</v>
          </cell>
          <cell r="Q1188">
            <v>0</v>
          </cell>
          <cell r="R1188">
            <v>0</v>
          </cell>
          <cell r="S1188">
            <v>0</v>
          </cell>
          <cell r="T1188">
            <v>0</v>
          </cell>
          <cell r="U1188">
            <v>0</v>
          </cell>
          <cell r="V1188">
            <v>0</v>
          </cell>
          <cell r="W1188">
            <v>0</v>
          </cell>
          <cell r="X1188">
            <v>0</v>
          </cell>
          <cell r="Y1188">
            <v>0</v>
          </cell>
          <cell r="Z1188">
            <v>0</v>
          </cell>
          <cell r="AA1188">
            <v>1140000</v>
          </cell>
          <cell r="AD1188" t="str">
            <v>Total Bucket Eradication Projects</v>
          </cell>
          <cell r="AE1188">
            <v>1140000</v>
          </cell>
          <cell r="AF1188">
            <v>0</v>
          </cell>
          <cell r="AG1188">
            <v>0</v>
          </cell>
          <cell r="AH1188">
            <v>0</v>
          </cell>
        </row>
        <row r="1189">
          <cell r="N1189" t="str">
            <v>Accumulative Total Bucket Eradication Projects</v>
          </cell>
          <cell r="O1189">
            <v>0</v>
          </cell>
          <cell r="P1189">
            <v>0</v>
          </cell>
          <cell r="Q1189">
            <v>0</v>
          </cell>
          <cell r="R1189">
            <v>0</v>
          </cell>
          <cell r="S1189">
            <v>0</v>
          </cell>
          <cell r="T1189">
            <v>0</v>
          </cell>
          <cell r="U1189">
            <v>0</v>
          </cell>
          <cell r="V1189">
            <v>0</v>
          </cell>
          <cell r="W1189">
            <v>0</v>
          </cell>
          <cell r="X1189">
            <v>0</v>
          </cell>
          <cell r="Y1189">
            <v>0</v>
          </cell>
          <cell r="Z1189">
            <v>0</v>
          </cell>
        </row>
        <row r="1191">
          <cell r="C1191" t="str">
            <v>CMIP Projects with expenditure up to 31 March 2006</v>
          </cell>
        </row>
        <row r="1192">
          <cell r="C1192" t="str">
            <v>IMPL</v>
          </cell>
          <cell r="D1192">
            <v>4207.1000000000004</v>
          </cell>
          <cell r="F1192" t="str">
            <v>EPWP</v>
          </cell>
          <cell r="H1192" t="str">
            <v>Mossel Bay</v>
          </cell>
          <cell r="I1192" t="str">
            <v>B</v>
          </cell>
          <cell r="J1192" t="str">
            <v>Kwa Nonqaba</v>
          </cell>
          <cell r="K1192" t="str">
            <v>Water</v>
          </cell>
          <cell r="L1192">
            <v>0</v>
          </cell>
          <cell r="M1192">
            <v>3302892.88</v>
          </cell>
          <cell r="N1192">
            <v>0</v>
          </cell>
          <cell r="AB1192" t="str">
            <v>for MIG funding; 0044/BW/0405
Refer to project 4207.1 under Eden DM</v>
          </cell>
          <cell r="AD1192" t="str">
            <v>Kwa Nonqaba (2900 erven): New Reservoir &amp; Pipeline</v>
          </cell>
          <cell r="AE1192">
            <v>0</v>
          </cell>
          <cell r="AF1192">
            <v>3302892.88</v>
          </cell>
          <cell r="AG1192">
            <v>0</v>
          </cell>
          <cell r="AH1192">
            <v>0</v>
          </cell>
          <cell r="AJ1192">
            <v>37519</v>
          </cell>
          <cell r="AL1192">
            <v>37586</v>
          </cell>
          <cell r="AN1192" t="str">
            <v>04/11/2002</v>
          </cell>
          <cell r="AO1192" t="str">
            <v>10/02/2003</v>
          </cell>
          <cell r="AP1192" t="str">
            <v>30/04/2003</v>
          </cell>
          <cell r="AQ1192" t="str">
            <v/>
          </cell>
          <cell r="AR1192" t="str">
            <v>COMPL</v>
          </cell>
          <cell r="AS1192" t="str">
            <v>Project completed</v>
          </cell>
        </row>
        <row r="1193">
          <cell r="K1193" t="str">
            <v>Total CMIP Projects with expenditure up to 31 March 2006</v>
          </cell>
          <cell r="L1193">
            <v>0</v>
          </cell>
          <cell r="M1193">
            <v>3302892.88</v>
          </cell>
          <cell r="N1193">
            <v>0</v>
          </cell>
          <cell r="O1193">
            <v>0</v>
          </cell>
          <cell r="P1193">
            <v>0</v>
          </cell>
          <cell r="Q1193">
            <v>0</v>
          </cell>
          <cell r="R1193">
            <v>0</v>
          </cell>
          <cell r="S1193">
            <v>0</v>
          </cell>
          <cell r="T1193">
            <v>0</v>
          </cell>
          <cell r="U1193">
            <v>0</v>
          </cell>
          <cell r="V1193">
            <v>0</v>
          </cell>
          <cell r="W1193">
            <v>0</v>
          </cell>
          <cell r="X1193">
            <v>0</v>
          </cell>
          <cell r="Y1193">
            <v>0</v>
          </cell>
          <cell r="Z1193">
            <v>0</v>
          </cell>
          <cell r="AA1193">
            <v>0</v>
          </cell>
          <cell r="AD1193" t="str">
            <v>Total CMIP Projects with expenditure up to 31 March 2006</v>
          </cell>
          <cell r="AE1193">
            <v>0</v>
          </cell>
          <cell r="AF1193">
            <v>3302892.88</v>
          </cell>
          <cell r="AG1193">
            <v>0</v>
          </cell>
          <cell r="AH1193">
            <v>0</v>
          </cell>
        </row>
        <row r="1194">
          <cell r="N1194" t="str">
            <v>Accumulative Total CMIP Projects with expenditure up to 31 March 2006</v>
          </cell>
          <cell r="O1194">
            <v>0</v>
          </cell>
          <cell r="P1194">
            <v>0</v>
          </cell>
          <cell r="Q1194">
            <v>0</v>
          </cell>
          <cell r="R1194">
            <v>0</v>
          </cell>
          <cell r="S1194">
            <v>0</v>
          </cell>
          <cell r="T1194">
            <v>0</v>
          </cell>
          <cell r="U1194">
            <v>0</v>
          </cell>
          <cell r="V1194">
            <v>0</v>
          </cell>
          <cell r="W1194">
            <v>0</v>
          </cell>
          <cell r="X1194">
            <v>0</v>
          </cell>
          <cell r="Y1194">
            <v>0</v>
          </cell>
          <cell r="Z1194">
            <v>0</v>
          </cell>
        </row>
        <row r="1196">
          <cell r="C1196" t="str">
            <v>MIG Projects</v>
          </cell>
        </row>
        <row r="1197">
          <cell r="C1197" t="str">
            <v>Pending</v>
          </cell>
          <cell r="D1197">
            <v>114062</v>
          </cell>
          <cell r="H1197" t="str">
            <v>Mossel Bay</v>
          </cell>
          <cell r="I1197" t="str">
            <v>B</v>
          </cell>
          <cell r="J1197" t="str">
            <v>Asazani, Zinyoka</v>
          </cell>
          <cell r="K1197" t="str">
            <v>New Bulk Water</v>
          </cell>
          <cell r="L1197">
            <v>3649800</v>
          </cell>
          <cell r="M1197">
            <v>0</v>
          </cell>
          <cell r="N1197">
            <v>0</v>
          </cell>
          <cell r="AA1197">
            <v>3649800</v>
          </cell>
          <cell r="AD1197" t="str">
            <v>Mossel Bay: Asazani, Zinyoka: New Bulk Water</v>
          </cell>
          <cell r="AE1197">
            <v>3649800</v>
          </cell>
          <cell r="AF1197">
            <v>0</v>
          </cell>
          <cell r="AG1197">
            <v>0</v>
          </cell>
          <cell r="AH1197">
            <v>0</v>
          </cell>
          <cell r="AO1197" t="str">
            <v/>
          </cell>
          <cell r="AQ1197" t="str">
            <v/>
          </cell>
        </row>
        <row r="1198">
          <cell r="C1198" t="str">
            <v>Pending</v>
          </cell>
          <cell r="D1198">
            <v>113740</v>
          </cell>
          <cell r="H1198" t="str">
            <v>Mossel Bay</v>
          </cell>
          <cell r="I1198" t="str">
            <v>B</v>
          </cell>
          <cell r="J1198" t="str">
            <v>Great Brak River</v>
          </cell>
          <cell r="K1198" t="str">
            <v>Upgrade Water Purification Plant</v>
          </cell>
          <cell r="L1198">
            <v>2140350</v>
          </cell>
          <cell r="M1198">
            <v>0</v>
          </cell>
          <cell r="N1198">
            <v>0</v>
          </cell>
          <cell r="AA1198">
            <v>2140350</v>
          </cell>
          <cell r="AD1198" t="str">
            <v>Great Brak River: Upgrade Water Purification Plant</v>
          </cell>
          <cell r="AE1198">
            <v>2140350</v>
          </cell>
          <cell r="AF1198">
            <v>0</v>
          </cell>
          <cell r="AG1198">
            <v>0</v>
          </cell>
          <cell r="AH1198">
            <v>0</v>
          </cell>
          <cell r="AO1198" t="str">
            <v/>
          </cell>
          <cell r="AQ1198" t="str">
            <v/>
          </cell>
        </row>
        <row r="1199">
          <cell r="C1199" t="str">
            <v>Pending</v>
          </cell>
          <cell r="D1199">
            <v>3787</v>
          </cell>
          <cell r="H1199" t="str">
            <v>Mossel Bay</v>
          </cell>
          <cell r="I1199" t="str">
            <v>B</v>
          </cell>
          <cell r="J1199" t="str">
            <v>Klein Brak River</v>
          </cell>
          <cell r="K1199" t="str">
            <v>Upgrade Water Purification Plant</v>
          </cell>
          <cell r="L1199">
            <v>5516460</v>
          </cell>
          <cell r="M1199">
            <v>0</v>
          </cell>
          <cell r="N1199">
            <v>0</v>
          </cell>
          <cell r="AA1199">
            <v>5516460</v>
          </cell>
          <cell r="AD1199" t="str">
            <v>Klein Brak River: Upgrade Water Purification Plant</v>
          </cell>
          <cell r="AE1199">
            <v>5516460</v>
          </cell>
          <cell r="AF1199">
            <v>0</v>
          </cell>
          <cell r="AG1199">
            <v>0</v>
          </cell>
          <cell r="AH1199">
            <v>0</v>
          </cell>
          <cell r="AO1199" t="str">
            <v/>
          </cell>
          <cell r="AQ1199" t="str">
            <v/>
          </cell>
        </row>
        <row r="1200">
          <cell r="C1200" t="str">
            <v>Pending</v>
          </cell>
          <cell r="D1200">
            <v>3943</v>
          </cell>
          <cell r="F1200" t="str">
            <v>EPWP</v>
          </cell>
          <cell r="H1200" t="str">
            <v>Mossel Bay</v>
          </cell>
          <cell r="I1200" t="str">
            <v>E</v>
          </cell>
          <cell r="J1200" t="str">
            <v>Mossel Bay</v>
          </cell>
          <cell r="K1200" t="str">
            <v>Local Economic Development Project</v>
          </cell>
          <cell r="L1200">
            <v>164502</v>
          </cell>
          <cell r="M1200">
            <v>0</v>
          </cell>
          <cell r="N1200">
            <v>0</v>
          </cell>
          <cell r="AA1200">
            <v>164502</v>
          </cell>
          <cell r="AD1200" t="str">
            <v>Mossel Bay: Local Economic Development Project</v>
          </cell>
          <cell r="AE1200">
            <v>164502</v>
          </cell>
          <cell r="AF1200">
            <v>0</v>
          </cell>
          <cell r="AG1200">
            <v>0</v>
          </cell>
          <cell r="AH1200">
            <v>0</v>
          </cell>
          <cell r="AO1200" t="str">
            <v/>
          </cell>
          <cell r="AQ1200" t="str">
            <v/>
          </cell>
        </row>
        <row r="1201">
          <cell r="C1201" t="str">
            <v>Pending</v>
          </cell>
          <cell r="D1201">
            <v>4757</v>
          </cell>
          <cell r="H1201" t="str">
            <v>Mossel Bay</v>
          </cell>
          <cell r="I1201" t="str">
            <v>B</v>
          </cell>
          <cell r="J1201" t="str">
            <v>Mossel Bay</v>
          </cell>
          <cell r="K1201" t="str">
            <v>Rehabilitate Van Riebeeck Sports Stadium</v>
          </cell>
          <cell r="L1201">
            <v>877800</v>
          </cell>
          <cell r="M1201">
            <v>0</v>
          </cell>
          <cell r="N1201">
            <v>0</v>
          </cell>
          <cell r="AA1201">
            <v>877800</v>
          </cell>
          <cell r="AD1201" t="str">
            <v>Mossel Bay: Rehabilitate Van Riebeeck Sport Stadium</v>
          </cell>
          <cell r="AE1201">
            <v>877800</v>
          </cell>
          <cell r="AF1201">
            <v>0</v>
          </cell>
          <cell r="AG1201">
            <v>0</v>
          </cell>
          <cell r="AH1201">
            <v>0</v>
          </cell>
          <cell r="AO1201" t="str">
            <v/>
          </cell>
          <cell r="AQ1201" t="str">
            <v/>
          </cell>
        </row>
        <row r="1202">
          <cell r="C1202" t="str">
            <v>REG</v>
          </cell>
          <cell r="D1202">
            <v>121990</v>
          </cell>
          <cell r="H1202" t="str">
            <v>Mossel Bay</v>
          </cell>
          <cell r="I1202" t="str">
            <v>B</v>
          </cell>
          <cell r="J1202" t="str">
            <v>Asazani, Zinyoka</v>
          </cell>
          <cell r="K1202" t="str">
            <v>New Bulk Sewer</v>
          </cell>
          <cell r="L1202">
            <v>3157120</v>
          </cell>
          <cell r="M1202">
            <v>0</v>
          </cell>
          <cell r="N1202">
            <v>3157120</v>
          </cell>
          <cell r="Z1202">
            <v>3157120</v>
          </cell>
          <cell r="AD1202" t="str">
            <v>Mossel Bay: Asazani, Zinyoka: New Bulk Sewer</v>
          </cell>
          <cell r="AE1202">
            <v>3157120</v>
          </cell>
          <cell r="AF1202">
            <v>0</v>
          </cell>
          <cell r="AG1202">
            <v>3157120</v>
          </cell>
          <cell r="AH1202">
            <v>0</v>
          </cell>
          <cell r="AO1202" t="str">
            <v/>
          </cell>
          <cell r="AQ1202" t="str">
            <v/>
          </cell>
        </row>
        <row r="1203">
          <cell r="C1203" t="str">
            <v>REG</v>
          </cell>
          <cell r="D1203" t="str">
            <v>0202/PCL/0506</v>
          </cell>
          <cell r="H1203" t="str">
            <v>Mossel Bay</v>
          </cell>
          <cell r="I1203" t="str">
            <v>P</v>
          </cell>
          <cell r="J1203" t="str">
            <v>Friemersheim</v>
          </cell>
          <cell r="K1203" t="str">
            <v>New High Mast Lighting</v>
          </cell>
          <cell r="L1203">
            <v>131100</v>
          </cell>
          <cell r="M1203">
            <v>0</v>
          </cell>
          <cell r="N1203">
            <v>131100</v>
          </cell>
          <cell r="Z1203">
            <v>131100</v>
          </cell>
          <cell r="AD1203" t="str">
            <v>Friemersheim: New High Mast Lighting</v>
          </cell>
          <cell r="AE1203">
            <v>131100</v>
          </cell>
          <cell r="AF1203">
            <v>0</v>
          </cell>
          <cell r="AG1203">
            <v>131100</v>
          </cell>
          <cell r="AH1203">
            <v>0</v>
          </cell>
          <cell r="AS1203" t="str">
            <v>To commence Feb'06</v>
          </cell>
        </row>
        <row r="1204">
          <cell r="C1204" t="str">
            <v>REG</v>
          </cell>
          <cell r="D1204" t="str">
            <v>0114/BCL/0506</v>
          </cell>
          <cell r="H1204" t="str">
            <v>Mossel Bay</v>
          </cell>
          <cell r="I1204" t="str">
            <v>B</v>
          </cell>
          <cell r="J1204" t="str">
            <v>Kwa Nonqaba</v>
          </cell>
          <cell r="K1204" t="str">
            <v>New Street Lighting Ph5</v>
          </cell>
          <cell r="L1204">
            <v>1333500</v>
          </cell>
          <cell r="M1204">
            <v>0</v>
          </cell>
          <cell r="N1204">
            <v>1333500</v>
          </cell>
          <cell r="Z1204">
            <v>1333500</v>
          </cell>
          <cell r="AD1204" t="str">
            <v>Kwa Nonqaba: New Street Lighting Ph5</v>
          </cell>
          <cell r="AE1204">
            <v>1333500</v>
          </cell>
          <cell r="AF1204">
            <v>0</v>
          </cell>
          <cell r="AG1204">
            <v>1333500</v>
          </cell>
          <cell r="AH1204">
            <v>0</v>
          </cell>
          <cell r="AJ1204">
            <v>38078</v>
          </cell>
          <cell r="AL1204">
            <v>38078</v>
          </cell>
          <cell r="AN1204" t="str">
            <v>01/04/2004</v>
          </cell>
          <cell r="AO1204" t="str">
            <v/>
          </cell>
          <cell r="AP1204" t="str">
            <v>05/06/1931</v>
          </cell>
          <cell r="AQ1204" t="str">
            <v/>
          </cell>
          <cell r="AR1204" t="str">
            <v>APR</v>
          </cell>
          <cell r="AS1204" t="str">
            <v>Phases 4 &amp; 5 prioritised elsewhere; balance of R234,000 allocated to lighting of walkway</v>
          </cell>
        </row>
        <row r="1205">
          <cell r="C1205" t="str">
            <v>REG</v>
          </cell>
          <cell r="D1205" t="str">
            <v>0116/BCL/0506</v>
          </cell>
          <cell r="H1205" t="str">
            <v>Mossel Bay</v>
          </cell>
          <cell r="I1205" t="str">
            <v>B</v>
          </cell>
          <cell r="J1205" t="str">
            <v>Kwa Nonqaba</v>
          </cell>
          <cell r="K1205" t="str">
            <v>Lighting of Pedestrian Walkway</v>
          </cell>
          <cell r="L1205">
            <v>300000</v>
          </cell>
          <cell r="M1205">
            <v>0</v>
          </cell>
          <cell r="N1205">
            <v>300000</v>
          </cell>
          <cell r="Z1205">
            <v>300000</v>
          </cell>
          <cell r="AD1205" t="str">
            <v>Kwa Nonqaba: Lighting of Pedestrian Walkway</v>
          </cell>
          <cell r="AE1205">
            <v>300000</v>
          </cell>
          <cell r="AF1205">
            <v>0</v>
          </cell>
          <cell r="AG1205">
            <v>300000</v>
          </cell>
          <cell r="AH1205">
            <v>0</v>
          </cell>
          <cell r="AJ1205">
            <v>38443</v>
          </cell>
          <cell r="AL1205">
            <v>38353</v>
          </cell>
          <cell r="AN1205" t="str">
            <v>01/04/2005</v>
          </cell>
          <cell r="AO1205" t="str">
            <v/>
          </cell>
          <cell r="AP1205" t="str">
            <v>05/06/1931</v>
          </cell>
          <cell r="AQ1205" t="str">
            <v/>
          </cell>
          <cell r="AR1205" t="str">
            <v>APR</v>
          </cell>
          <cell r="AS1205" t="str">
            <v>Phases 4 &amp; 5 prioritised elsewhere; balance of R234,000 allocated to lighting of walkway</v>
          </cell>
        </row>
        <row r="1206">
          <cell r="C1206" t="str">
            <v>REG</v>
          </cell>
          <cell r="D1206">
            <v>113908</v>
          </cell>
          <cell r="H1206" t="str">
            <v>Mossel Bay</v>
          </cell>
          <cell r="I1206" t="str">
            <v>B</v>
          </cell>
          <cell r="J1206" t="str">
            <v>Kwa Nonqaba High Way &amp; Civic Park</v>
          </cell>
          <cell r="K1206" t="str">
            <v>New Roads &amp; Stormwater</v>
          </cell>
          <cell r="L1206">
            <v>4821488</v>
          </cell>
          <cell r="M1206">
            <v>0</v>
          </cell>
          <cell r="N1206">
            <v>4821488</v>
          </cell>
          <cell r="Z1206">
            <v>4821488</v>
          </cell>
          <cell r="AD1206" t="str">
            <v>Mossel Bay: Kwa Nonqaba High Way &amp; Civic Park: New Roads &amp; Stormwater</v>
          </cell>
          <cell r="AE1206">
            <v>4821488</v>
          </cell>
          <cell r="AF1206">
            <v>0</v>
          </cell>
          <cell r="AG1206">
            <v>4821488</v>
          </cell>
          <cell r="AH1206">
            <v>0</v>
          </cell>
          <cell r="AO1206" t="str">
            <v/>
          </cell>
          <cell r="AQ1206" t="str">
            <v/>
          </cell>
        </row>
        <row r="1207">
          <cell r="C1207" t="str">
            <v>PRE-IMP</v>
          </cell>
          <cell r="D1207" t="str">
            <v>0117/BCL/0506</v>
          </cell>
          <cell r="F1207" t="str">
            <v>EPWP</v>
          </cell>
          <cell r="H1207" t="str">
            <v>Mossel Bay</v>
          </cell>
          <cell r="I1207" t="str">
            <v>B</v>
          </cell>
          <cell r="J1207" t="str">
            <v>Brandwag Old Area</v>
          </cell>
          <cell r="K1207" t="str">
            <v>New Street Lighting Ph2</v>
          </cell>
          <cell r="L1207">
            <v>150000</v>
          </cell>
          <cell r="M1207">
            <v>0</v>
          </cell>
          <cell r="N1207">
            <v>150000</v>
          </cell>
          <cell r="Z1207">
            <v>150000</v>
          </cell>
          <cell r="AD1207" t="str">
            <v>Brandwag Old Area: New Street Lighting Ph2</v>
          </cell>
          <cell r="AE1207">
            <v>150000</v>
          </cell>
          <cell r="AF1207">
            <v>0</v>
          </cell>
          <cell r="AG1207">
            <v>150000</v>
          </cell>
          <cell r="AH1207">
            <v>0</v>
          </cell>
          <cell r="AJ1207">
            <v>37865</v>
          </cell>
          <cell r="AL1207">
            <v>37865</v>
          </cell>
          <cell r="AN1207" t="str">
            <v>01/10/2003</v>
          </cell>
          <cell r="AO1207" t="str">
            <v/>
          </cell>
          <cell r="AP1207" t="str">
            <v>30/11/2004</v>
          </cell>
          <cell r="AQ1207" t="str">
            <v/>
          </cell>
          <cell r="AR1207" t="str">
            <v>PRE-IMP</v>
          </cell>
          <cell r="AS1207" t="str">
            <v>To commence Feb'06</v>
          </cell>
        </row>
        <row r="1208">
          <cell r="C1208" t="str">
            <v>PRE-IMP</v>
          </cell>
          <cell r="D1208" t="str">
            <v>0118/BCL/0506</v>
          </cell>
          <cell r="F1208" t="str">
            <v>EPWP</v>
          </cell>
          <cell r="H1208" t="str">
            <v>Mossel Bay</v>
          </cell>
          <cell r="I1208" t="str">
            <v>B</v>
          </cell>
          <cell r="J1208" t="str">
            <v>Friemersheim</v>
          </cell>
          <cell r="K1208" t="str">
            <v>Rehabilitate Street Lighting</v>
          </cell>
          <cell r="L1208">
            <v>150000</v>
          </cell>
          <cell r="M1208">
            <v>0</v>
          </cell>
          <cell r="N1208">
            <v>150000</v>
          </cell>
          <cell r="Z1208">
            <v>150000</v>
          </cell>
          <cell r="AD1208" t="str">
            <v>Friemersheim: Rehabilitate Street Lighting</v>
          </cell>
          <cell r="AE1208">
            <v>150000</v>
          </cell>
          <cell r="AF1208">
            <v>0</v>
          </cell>
          <cell r="AG1208">
            <v>150000</v>
          </cell>
          <cell r="AH1208">
            <v>0</v>
          </cell>
          <cell r="AJ1208">
            <v>38367</v>
          </cell>
          <cell r="AL1208">
            <v>38367</v>
          </cell>
          <cell r="AN1208" t="str">
            <v>21/01/2005</v>
          </cell>
          <cell r="AO1208" t="str">
            <v/>
          </cell>
          <cell r="AP1208" t="str">
            <v>30/06/2006</v>
          </cell>
          <cell r="AQ1208" t="str">
            <v/>
          </cell>
          <cell r="AR1208" t="str">
            <v>COMPL</v>
          </cell>
          <cell r="AS1208" t="str">
            <v>Work final &amp; complete</v>
          </cell>
        </row>
        <row r="1209">
          <cell r="C1209" t="str">
            <v>IMPL</v>
          </cell>
          <cell r="D1209">
            <v>122926</v>
          </cell>
          <cell r="H1209" t="str">
            <v>Mossel Bay</v>
          </cell>
          <cell r="I1209" t="str">
            <v>B</v>
          </cell>
          <cell r="J1209" t="str">
            <v>Great Brak River</v>
          </cell>
          <cell r="K1209" t="str">
            <v>New Sewer Treatment Plant Ph2</v>
          </cell>
          <cell r="L1209">
            <v>1413280</v>
          </cell>
          <cell r="M1209">
            <v>0</v>
          </cell>
          <cell r="N1209">
            <v>1413280</v>
          </cell>
          <cell r="P1209">
            <v>241371.9</v>
          </cell>
          <cell r="R1209">
            <v>400000</v>
          </cell>
          <cell r="S1209">
            <v>300000</v>
          </cell>
          <cell r="T1209">
            <v>400000</v>
          </cell>
          <cell r="U1209">
            <v>71908.100000000006</v>
          </cell>
          <cell r="AD1209" t="str">
            <v>Great Brak River: New Sewer Treatment Plant Ph2</v>
          </cell>
          <cell r="AE1209">
            <v>1413280</v>
          </cell>
          <cell r="AF1209">
            <v>0</v>
          </cell>
          <cell r="AG1209">
            <v>1413280</v>
          </cell>
          <cell r="AH1209">
            <v>1341371.8999999999</v>
          </cell>
        </row>
        <row r="1210">
          <cell r="C1210" t="str">
            <v>IMPL</v>
          </cell>
          <cell r="D1210">
            <v>3741</v>
          </cell>
          <cell r="H1210" t="str">
            <v>Mossel Bay</v>
          </cell>
          <cell r="I1210" t="str">
            <v>E</v>
          </cell>
          <cell r="J1210" t="str">
            <v>Kwa Nonqaba</v>
          </cell>
          <cell r="K1210" t="str">
            <v>Local Economic Development: Flea Market</v>
          </cell>
          <cell r="L1210">
            <v>725300</v>
          </cell>
          <cell r="M1210">
            <v>369745.61</v>
          </cell>
          <cell r="N1210">
            <v>355554.39</v>
          </cell>
          <cell r="O1210">
            <v>256.31</v>
          </cell>
          <cell r="R1210">
            <v>355298.08</v>
          </cell>
          <cell r="AD1210" t="str">
            <v>Kwa Nonqaba: Local Economic Development: Flea Market</v>
          </cell>
          <cell r="AE1210">
            <v>725300</v>
          </cell>
          <cell r="AF1210">
            <v>369745.61</v>
          </cell>
          <cell r="AG1210">
            <v>355554.39</v>
          </cell>
          <cell r="AH1210">
            <v>355554.39</v>
          </cell>
          <cell r="AJ1210">
            <v>38951</v>
          </cell>
          <cell r="AL1210">
            <v>38947</v>
          </cell>
          <cell r="AN1210">
            <v>38964</v>
          </cell>
          <cell r="AO1210" t="str">
            <v/>
          </cell>
          <cell r="AP1210">
            <v>39263</v>
          </cell>
          <cell r="AQ1210" t="str">
            <v/>
          </cell>
        </row>
        <row r="1211">
          <cell r="C1211" t="str">
            <v>IMPL</v>
          </cell>
          <cell r="D1211" t="str">
            <v>0102/PCF/0506</v>
          </cell>
          <cell r="F1211" t="str">
            <v>EPWP</v>
          </cell>
          <cell r="H1211" t="str">
            <v>Mossel Bay</v>
          </cell>
          <cell r="I1211" t="str">
            <v>P</v>
          </cell>
          <cell r="J1211" t="str">
            <v>Mossel Bay</v>
          </cell>
          <cell r="K1211" t="str">
            <v>Rehabilitate Van Riebeeck Sports Stadium</v>
          </cell>
          <cell r="L1211">
            <v>577205</v>
          </cell>
          <cell r="M1211">
            <v>435987.4</v>
          </cell>
          <cell r="N1211">
            <v>141217.60000000001</v>
          </cell>
          <cell r="Z1211">
            <v>141217.60000000001</v>
          </cell>
          <cell r="AD1211" t="str">
            <v>Mossel Bay: Rehabilitate Van Riebeeck Sport Stadium</v>
          </cell>
          <cell r="AE1211">
            <v>577205</v>
          </cell>
          <cell r="AF1211">
            <v>435987.4</v>
          </cell>
          <cell r="AG1211">
            <v>141217.60000000001</v>
          </cell>
          <cell r="AH1211">
            <v>0</v>
          </cell>
          <cell r="AJ1211">
            <v>38700</v>
          </cell>
          <cell r="AL1211">
            <v>38681</v>
          </cell>
          <cell r="AN1211" t="str">
            <v>10/01/2006</v>
          </cell>
          <cell r="AO1211" t="str">
            <v/>
          </cell>
          <cell r="AP1211" t="str">
            <v>11/03/2006</v>
          </cell>
          <cell r="AQ1211" t="str">
            <v/>
          </cell>
          <cell r="AR1211" t="str">
            <v>IMPL</v>
          </cell>
          <cell r="AS1211" t="str">
            <v>Phase 1 completed; Phase 2 now in progress;  project progressing satisfactorily</v>
          </cell>
        </row>
        <row r="1212">
          <cell r="C1212" t="str">
            <v>IMPL</v>
          </cell>
          <cell r="D1212">
            <v>3769</v>
          </cell>
          <cell r="F1212" t="str">
            <v>EPWP</v>
          </cell>
          <cell r="H1212" t="str">
            <v>Mossel Bay</v>
          </cell>
          <cell r="I1212" t="str">
            <v>B</v>
          </cell>
          <cell r="J1212" t="str">
            <v>Wolwedans</v>
          </cell>
          <cell r="K1212" t="str">
            <v>Roads &amp; Stormwater</v>
          </cell>
          <cell r="L1212">
            <v>2910600</v>
          </cell>
          <cell r="M1212">
            <v>1095631.08</v>
          </cell>
          <cell r="N1212">
            <v>1814968.92</v>
          </cell>
          <cell r="Z1212">
            <v>1814968.92</v>
          </cell>
          <cell r="AD1212" t="str">
            <v>Wolwedans: Roads &amp; Stormwater</v>
          </cell>
          <cell r="AE1212">
            <v>2910600</v>
          </cell>
          <cell r="AF1212">
            <v>1095631.08</v>
          </cell>
          <cell r="AG1212">
            <v>1814968.92</v>
          </cell>
          <cell r="AH1212">
            <v>0</v>
          </cell>
          <cell r="AJ1212">
            <v>38844</v>
          </cell>
          <cell r="AL1212">
            <v>38805</v>
          </cell>
          <cell r="AN1212">
            <v>38846</v>
          </cell>
          <cell r="AO1212" t="str">
            <v/>
          </cell>
          <cell r="AP1212">
            <v>39263</v>
          </cell>
          <cell r="AQ1212" t="str">
            <v/>
          </cell>
        </row>
        <row r="1213">
          <cell r="C1213" t="str">
            <v>COMPL</v>
          </cell>
          <cell r="D1213" t="str">
            <v>0113/BCL/0506</v>
          </cell>
          <cell r="H1213" t="str">
            <v>Mossel Bay</v>
          </cell>
          <cell r="I1213" t="str">
            <v>B</v>
          </cell>
          <cell r="J1213" t="str">
            <v>Kwa Nonqaba</v>
          </cell>
          <cell r="K1213" t="str">
            <v>New Street Lighting Ph4</v>
          </cell>
          <cell r="L1213">
            <v>693893</v>
          </cell>
          <cell r="M1213">
            <v>0</v>
          </cell>
          <cell r="N1213">
            <v>693892.49</v>
          </cell>
          <cell r="O1213">
            <v>693892.49</v>
          </cell>
          <cell r="AD1213" t="str">
            <v>Kwa Nonqaba: New Street Lighting Ph4</v>
          </cell>
          <cell r="AE1213">
            <v>693893</v>
          </cell>
          <cell r="AF1213">
            <v>0</v>
          </cell>
          <cell r="AG1213">
            <v>693892.49</v>
          </cell>
          <cell r="AH1213">
            <v>693892.49</v>
          </cell>
          <cell r="AJ1213">
            <v>38078</v>
          </cell>
          <cell r="AL1213">
            <v>38078</v>
          </cell>
          <cell r="AN1213" t="str">
            <v>01/04/2004</v>
          </cell>
          <cell r="AO1213" t="str">
            <v/>
          </cell>
          <cell r="AP1213" t="str">
            <v>05/06/1931</v>
          </cell>
          <cell r="AQ1213" t="str">
            <v/>
          </cell>
          <cell r="AR1213" t="str">
            <v>APR</v>
          </cell>
          <cell r="AS1213" t="str">
            <v>Phases 4 &amp; 5 prioritised elsewhere; balance of R234,000 allocated to lighting of walkway</v>
          </cell>
        </row>
        <row r="1214">
          <cell r="K1214" t="str">
            <v>Total MIG Projects</v>
          </cell>
          <cell r="L1214">
            <v>28712398</v>
          </cell>
          <cell r="M1214">
            <v>1901364.09</v>
          </cell>
          <cell r="N1214">
            <v>14462121.4</v>
          </cell>
          <cell r="O1214">
            <v>694148.8</v>
          </cell>
          <cell r="P1214">
            <v>241371.9</v>
          </cell>
          <cell r="Q1214">
            <v>0</v>
          </cell>
          <cell r="R1214">
            <v>755298.08000000007</v>
          </cell>
          <cell r="S1214">
            <v>300000</v>
          </cell>
          <cell r="T1214">
            <v>400000</v>
          </cell>
          <cell r="U1214">
            <v>71908.100000000006</v>
          </cell>
          <cell r="V1214">
            <v>0</v>
          </cell>
          <cell r="W1214">
            <v>0</v>
          </cell>
          <cell r="X1214">
            <v>0</v>
          </cell>
          <cell r="Y1214">
            <v>0</v>
          </cell>
          <cell r="Z1214">
            <v>11999394.52</v>
          </cell>
          <cell r="AA1214">
            <v>12348912</v>
          </cell>
          <cell r="AD1214" t="str">
            <v>Total MIG Projects</v>
          </cell>
          <cell r="AE1214">
            <v>28712398</v>
          </cell>
          <cell r="AF1214">
            <v>1901364.09</v>
          </cell>
          <cell r="AG1214">
            <v>14462121.4</v>
          </cell>
          <cell r="AH1214">
            <v>2390818.7800000003</v>
          </cell>
        </row>
        <row r="1215">
          <cell r="N1215" t="str">
            <v>Accumulative Total MIG Projects</v>
          </cell>
          <cell r="O1215">
            <v>694148.8</v>
          </cell>
          <cell r="P1215">
            <v>935520.70000000007</v>
          </cell>
          <cell r="Q1215">
            <v>935520.70000000007</v>
          </cell>
          <cell r="R1215">
            <v>1690818.7800000003</v>
          </cell>
          <cell r="S1215">
            <v>1990818.7800000003</v>
          </cell>
          <cell r="T1215">
            <v>2390818.7800000003</v>
          </cell>
          <cell r="U1215">
            <v>2462726.8800000004</v>
          </cell>
          <cell r="V1215">
            <v>2462726.8800000004</v>
          </cell>
          <cell r="W1215">
            <v>2462726.8800000004</v>
          </cell>
          <cell r="X1215">
            <v>2462726.8800000004</v>
          </cell>
          <cell r="Y1215">
            <v>2462726.8800000004</v>
          </cell>
          <cell r="Z1215">
            <v>14462121.4</v>
          </cell>
        </row>
        <row r="1217">
          <cell r="C1217" t="str">
            <v>MIG Flood Damage Projects</v>
          </cell>
        </row>
        <row r="1218">
          <cell r="C1218" t="str">
            <v>Pending</v>
          </cell>
          <cell r="D1218">
            <v>122088</v>
          </cell>
          <cell r="H1218" t="str">
            <v>Mossel Bay</v>
          </cell>
          <cell r="I1218" t="str">
            <v>B</v>
          </cell>
          <cell r="J1218" t="str">
            <v>Glentana: Flood Damage</v>
          </cell>
          <cell r="K1218" t="str">
            <v>Rehabilitate Roads</v>
          </cell>
          <cell r="L1218">
            <v>32949754</v>
          </cell>
          <cell r="M1218">
            <v>0</v>
          </cell>
          <cell r="N1218">
            <v>0</v>
          </cell>
          <cell r="AB1218">
            <v>32949754</v>
          </cell>
          <cell r="AD1218" t="str">
            <v>Glentana: Flood Damage: Rehabilitate Roads</v>
          </cell>
          <cell r="AE1218">
            <v>32949754</v>
          </cell>
          <cell r="AF1218">
            <v>0</v>
          </cell>
          <cell r="AG1218">
            <v>0</v>
          </cell>
          <cell r="AH1218">
            <v>0</v>
          </cell>
        </row>
        <row r="1219">
          <cell r="C1219" t="str">
            <v>IMPL</v>
          </cell>
          <cell r="D1219">
            <v>122008</v>
          </cell>
          <cell r="H1219" t="str">
            <v>Mossel Bay</v>
          </cell>
          <cell r="I1219" t="str">
            <v>B</v>
          </cell>
          <cell r="J1219" t="str">
            <v>Great Brak River: Flood Damage</v>
          </cell>
          <cell r="K1219" t="str">
            <v>Rehabilitate Roads &amp; Stormwater Channels</v>
          </cell>
          <cell r="L1219">
            <v>19937437</v>
          </cell>
          <cell r="M1219">
            <v>4599753.1399999997</v>
          </cell>
          <cell r="N1219">
            <v>15337683.859999999</v>
          </cell>
          <cell r="O1219">
            <v>1148902.8899999999</v>
          </cell>
          <cell r="P1219">
            <v>2033148.64</v>
          </cell>
          <cell r="R1219">
            <v>2300000</v>
          </cell>
          <cell r="S1219">
            <v>2300000</v>
          </cell>
          <cell r="T1219">
            <v>2200000</v>
          </cell>
          <cell r="U1219">
            <v>1300000</v>
          </cell>
          <cell r="V1219">
            <v>1200000</v>
          </cell>
          <cell r="W1219">
            <v>1200000</v>
          </cell>
          <cell r="X1219">
            <v>1655632.33</v>
          </cell>
          <cell r="AD1219" t="str">
            <v>Great Brak River: Flood Damage: Rehabilitate Roads &amp; Stormwater Channels</v>
          </cell>
          <cell r="AE1219">
            <v>19937437</v>
          </cell>
          <cell r="AF1219">
            <v>4599753.1399999997</v>
          </cell>
          <cell r="AG1219">
            <v>15337683.859999999</v>
          </cell>
          <cell r="AH1219">
            <v>9982051.5299999993</v>
          </cell>
          <cell r="AJ1219">
            <v>39034</v>
          </cell>
          <cell r="AL1219">
            <v>39017</v>
          </cell>
          <cell r="AN1219">
            <v>39048</v>
          </cell>
          <cell r="AP1219">
            <v>39381</v>
          </cell>
          <cell r="AQ1219" t="str">
            <v/>
          </cell>
        </row>
        <row r="1220">
          <cell r="K1220" t="str">
            <v>Total MIG Flood Damage Projects</v>
          </cell>
          <cell r="L1220">
            <v>52887191</v>
          </cell>
          <cell r="M1220">
            <v>4599753.1399999997</v>
          </cell>
          <cell r="N1220">
            <v>15337683.859999999</v>
          </cell>
          <cell r="O1220">
            <v>1148902.8899999999</v>
          </cell>
          <cell r="P1220">
            <v>2033148.64</v>
          </cell>
          <cell r="Q1220">
            <v>0</v>
          </cell>
          <cell r="R1220">
            <v>2300000</v>
          </cell>
          <cell r="S1220">
            <v>2300000</v>
          </cell>
          <cell r="T1220">
            <v>2200000</v>
          </cell>
          <cell r="U1220">
            <v>1300000</v>
          </cell>
          <cell r="V1220">
            <v>1200000</v>
          </cell>
          <cell r="W1220">
            <v>1200000</v>
          </cell>
          <cell r="X1220">
            <v>1655632.33</v>
          </cell>
          <cell r="Y1220">
            <v>0</v>
          </cell>
          <cell r="Z1220">
            <v>0</v>
          </cell>
          <cell r="AA1220">
            <v>0</v>
          </cell>
          <cell r="AD1220" t="str">
            <v>Total MIG Flood Damage Projects</v>
          </cell>
          <cell r="AE1220">
            <v>52887191</v>
          </cell>
          <cell r="AF1220">
            <v>4599753.1399999997</v>
          </cell>
          <cell r="AG1220">
            <v>15337683.859999999</v>
          </cell>
          <cell r="AH1220">
            <v>9982051.5299999993</v>
          </cell>
        </row>
        <row r="1221">
          <cell r="N1221" t="str">
            <v>Accumulative Total MIG Flood Damage Projects</v>
          </cell>
          <cell r="O1221">
            <v>1148902.8899999999</v>
          </cell>
          <cell r="P1221">
            <v>3182051.53</v>
          </cell>
          <cell r="Q1221">
            <v>3182051.53</v>
          </cell>
          <cell r="R1221">
            <v>5482051.5299999993</v>
          </cell>
          <cell r="S1221">
            <v>7782051.5299999993</v>
          </cell>
          <cell r="T1221">
            <v>9982051.5299999993</v>
          </cell>
          <cell r="U1221">
            <v>11282051.529999999</v>
          </cell>
          <cell r="V1221">
            <v>12482051.529999999</v>
          </cell>
          <cell r="W1221">
            <v>13682051.529999999</v>
          </cell>
          <cell r="X1221">
            <v>15337683.859999999</v>
          </cell>
          <cell r="Y1221">
            <v>15337683.859999999</v>
          </cell>
          <cell r="Z1221">
            <v>15337683.859999999</v>
          </cell>
        </row>
        <row r="1223">
          <cell r="C1223" t="str">
            <v>PMU Projects</v>
          </cell>
        </row>
        <row r="1224">
          <cell r="L1224">
            <v>0</v>
          </cell>
          <cell r="M1224">
            <v>0</v>
          </cell>
          <cell r="N1224">
            <v>0</v>
          </cell>
          <cell r="AE1224">
            <v>0</v>
          </cell>
          <cell r="AF1224">
            <v>0</v>
          </cell>
          <cell r="AG1224">
            <v>0</v>
          </cell>
          <cell r="AH1224">
            <v>0</v>
          </cell>
          <cell r="AJ1224" t="str">
            <v xml:space="preserve"> </v>
          </cell>
          <cell r="AL1224" t="str">
            <v xml:space="preserve"> </v>
          </cell>
        </row>
        <row r="1225">
          <cell r="K1225" t="str">
            <v>Total PMU Projects</v>
          </cell>
          <cell r="L1225">
            <v>0</v>
          </cell>
          <cell r="M1225">
            <v>0</v>
          </cell>
          <cell r="N1225">
            <v>0</v>
          </cell>
          <cell r="O1225">
            <v>0</v>
          </cell>
          <cell r="P1225">
            <v>0</v>
          </cell>
          <cell r="Q1225">
            <v>0</v>
          </cell>
          <cell r="R1225">
            <v>0</v>
          </cell>
          <cell r="S1225">
            <v>0</v>
          </cell>
          <cell r="T1225">
            <v>0</v>
          </cell>
          <cell r="U1225">
            <v>0</v>
          </cell>
          <cell r="V1225">
            <v>0</v>
          </cell>
          <cell r="W1225">
            <v>0</v>
          </cell>
          <cell r="X1225">
            <v>0</v>
          </cell>
          <cell r="Y1225">
            <v>0</v>
          </cell>
          <cell r="Z1225">
            <v>0</v>
          </cell>
          <cell r="AA1225">
            <v>0</v>
          </cell>
          <cell r="AD1225" t="str">
            <v>Total PMU Projects</v>
          </cell>
          <cell r="AE1225">
            <v>0</v>
          </cell>
          <cell r="AF1225">
            <v>0</v>
          </cell>
          <cell r="AG1225">
            <v>0</v>
          </cell>
          <cell r="AH1225">
            <v>0</v>
          </cell>
        </row>
        <row r="1226">
          <cell r="N1226" t="str">
            <v>Accumulative Total PMU Projects</v>
          </cell>
          <cell r="O1226">
            <v>0</v>
          </cell>
          <cell r="P1226">
            <v>0</v>
          </cell>
          <cell r="Q1226">
            <v>0</v>
          </cell>
          <cell r="R1226">
            <v>0</v>
          </cell>
          <cell r="S1226">
            <v>0</v>
          </cell>
          <cell r="T1226">
            <v>0</v>
          </cell>
          <cell r="U1226">
            <v>0</v>
          </cell>
          <cell r="V1226">
            <v>0</v>
          </cell>
          <cell r="W1226">
            <v>0</v>
          </cell>
          <cell r="X1226">
            <v>0</v>
          </cell>
          <cell r="Y1226">
            <v>0</v>
          </cell>
          <cell r="Z1226">
            <v>0</v>
          </cell>
        </row>
        <row r="1228">
          <cell r="C1228" t="str">
            <v>Discontinued CMIP Projects</v>
          </cell>
        </row>
        <row r="1229">
          <cell r="C1229" t="str">
            <v>REG</v>
          </cell>
          <cell r="D1229">
            <v>5187.3</v>
          </cell>
          <cell r="H1229" t="str">
            <v>Mossel Bay</v>
          </cell>
          <cell r="I1229" t="str">
            <v>B</v>
          </cell>
          <cell r="J1229" t="str">
            <v>Kwa Nonqaba</v>
          </cell>
          <cell r="K1229" t="str">
            <v>Roads</v>
          </cell>
          <cell r="L1229">
            <v>2135000</v>
          </cell>
          <cell r="M1229">
            <v>0</v>
          </cell>
          <cell r="N1229">
            <v>0</v>
          </cell>
          <cell r="AD1229" t="str">
            <v>Kwa Nonqaba: Rehabilitate Taxi Routes</v>
          </cell>
          <cell r="AE1229">
            <v>2135000</v>
          </cell>
          <cell r="AF1229">
            <v>0</v>
          </cell>
          <cell r="AG1229">
            <v>0</v>
          </cell>
          <cell r="AH1229">
            <v>0</v>
          </cell>
          <cell r="AJ1229">
            <v>38659</v>
          </cell>
          <cell r="AL1229">
            <v>38626</v>
          </cell>
          <cell r="AN1229" t="str">
            <v>10/11/2005</v>
          </cell>
          <cell r="AO1229" t="str">
            <v/>
          </cell>
          <cell r="AP1229" t="str">
            <v>30/05/2006</v>
          </cell>
          <cell r="AQ1229" t="str">
            <v/>
          </cell>
          <cell r="AR1229" t="str">
            <v>COMPL</v>
          </cell>
          <cell r="AS1229" t="str">
            <v>Project completed</v>
          </cell>
        </row>
        <row r="1230">
          <cell r="K1230" t="str">
            <v>Total Discontinued CMIP Projects</v>
          </cell>
          <cell r="L1230">
            <v>2135000</v>
          </cell>
          <cell r="M1230">
            <v>0</v>
          </cell>
          <cell r="N1230">
            <v>0</v>
          </cell>
          <cell r="O1230">
            <v>0</v>
          </cell>
          <cell r="P1230">
            <v>0</v>
          </cell>
          <cell r="Q1230">
            <v>0</v>
          </cell>
          <cell r="R1230">
            <v>0</v>
          </cell>
          <cell r="S1230">
            <v>0</v>
          </cell>
          <cell r="T1230">
            <v>0</v>
          </cell>
          <cell r="U1230">
            <v>0</v>
          </cell>
          <cell r="V1230">
            <v>0</v>
          </cell>
          <cell r="W1230">
            <v>0</v>
          </cell>
          <cell r="X1230">
            <v>0</v>
          </cell>
          <cell r="Y1230">
            <v>0</v>
          </cell>
          <cell r="Z1230">
            <v>0</v>
          </cell>
          <cell r="AA1230">
            <v>0</v>
          </cell>
          <cell r="AD1230" t="str">
            <v>Total Discontinued CMIP Projects</v>
          </cell>
          <cell r="AE1230">
            <v>2135000</v>
          </cell>
          <cell r="AF1230">
            <v>0</v>
          </cell>
          <cell r="AG1230">
            <v>0</v>
          </cell>
          <cell r="AH1230">
            <v>0</v>
          </cell>
        </row>
        <row r="1231">
          <cell r="N1231" t="str">
            <v>Accumulative Total Discontinued CMIP Projects</v>
          </cell>
          <cell r="O1231">
            <v>0</v>
          </cell>
          <cell r="P1231">
            <v>0</v>
          </cell>
          <cell r="Q1231">
            <v>0</v>
          </cell>
          <cell r="R1231">
            <v>0</v>
          </cell>
          <cell r="S1231">
            <v>0</v>
          </cell>
          <cell r="T1231">
            <v>0</v>
          </cell>
          <cell r="U1231">
            <v>0</v>
          </cell>
          <cell r="V1231">
            <v>0</v>
          </cell>
          <cell r="W1231">
            <v>0</v>
          </cell>
          <cell r="X1231">
            <v>0</v>
          </cell>
          <cell r="Y1231">
            <v>0</v>
          </cell>
          <cell r="Z1231">
            <v>0</v>
          </cell>
        </row>
        <row r="1232">
          <cell r="Z1232" t="str">
            <v>Total 2007/08</v>
          </cell>
          <cell r="AA1232">
            <v>13488912</v>
          </cell>
        </row>
        <row r="1234">
          <cell r="D1234" t="str">
            <v>George Municipality (WC044)</v>
          </cell>
        </row>
        <row r="1237">
          <cell r="D1237" t="str">
            <v>Summary</v>
          </cell>
          <cell r="Q1237" t="str">
            <v>Roll-over from 2006/07 Allocation</v>
          </cell>
          <cell r="R1237">
            <v>0</v>
          </cell>
          <cell r="AD1237" t="str">
            <v>Roll-over from 2006/07 Allocation</v>
          </cell>
          <cell r="AE1237">
            <v>0</v>
          </cell>
        </row>
        <row r="1238">
          <cell r="Q1238" t="str">
            <v>2006/07 Additional MIG Flood Damage Funding</v>
          </cell>
          <cell r="R1238">
            <v>26050000</v>
          </cell>
          <cell r="AD1238" t="str">
            <v>2006/07 Additional MIG Flood Damage Funding</v>
          </cell>
          <cell r="AE1238">
            <v>26050000</v>
          </cell>
        </row>
        <row r="1239">
          <cell r="Q1239" t="str">
            <v>2007/08 MIG Allocation</v>
          </cell>
          <cell r="R1239">
            <v>13286561.447685579</v>
          </cell>
          <cell r="U1239" t="str">
            <v xml:space="preserve"> </v>
          </cell>
          <cell r="AD1239" t="str">
            <v>2007/08 MIG Allocation</v>
          </cell>
          <cell r="AE1239">
            <v>13286561.447685579</v>
          </cell>
        </row>
        <row r="1240">
          <cell r="Q1240" t="str">
            <v>Reallocation of 2006/07 MIG Allocation</v>
          </cell>
          <cell r="U1240">
            <v>0</v>
          </cell>
          <cell r="AD1240" t="str">
            <v>Reallocation of 2006/07 MIG Allocation</v>
          </cell>
          <cell r="AE1240">
            <v>0</v>
          </cell>
        </row>
        <row r="1241">
          <cell r="D1241" t="str">
            <v xml:space="preserve"> </v>
          </cell>
          <cell r="Q1241" t="str">
            <v>Total MIG Funds available for 2007/08</v>
          </cell>
          <cell r="R1241">
            <v>39336561.447685577</v>
          </cell>
          <cell r="U1241" t="str">
            <v>All Registered Projects</v>
          </cell>
          <cell r="X1241" t="str">
            <v xml:space="preserve"> </v>
          </cell>
          <cell r="AD1241" t="str">
            <v>Total MIG Funds available for 2007/08</v>
          </cell>
          <cell r="AE1241">
            <v>39336561.447685577</v>
          </cell>
        </row>
        <row r="1242">
          <cell r="D1242" t="str">
            <v>Note: Submitted projects include :</v>
          </cell>
          <cell r="Q1242" t="str">
            <v>Bucket Eradication Projects</v>
          </cell>
          <cell r="R1242">
            <v>2655000</v>
          </cell>
          <cell r="U1242">
            <v>2655000</v>
          </cell>
        </row>
        <row r="1243">
          <cell r="D1243" t="str">
            <v xml:space="preserve"> - Projects submitted for MIG registration</v>
          </cell>
          <cell r="Q1243" t="str">
            <v>CMIP Projects with expenditure up to 31 March 2006</v>
          </cell>
          <cell r="R1243">
            <v>2013143.97</v>
          </cell>
          <cell r="U1243">
            <v>2013143.97</v>
          </cell>
        </row>
        <row r="1244">
          <cell r="D1244" t="str">
            <v xml:space="preserve"> - MIG Registered Projects</v>
          </cell>
          <cell r="Q1244" t="str">
            <v>MIG Projects Submitted</v>
          </cell>
          <cell r="R1244">
            <v>6652511.1399999997</v>
          </cell>
          <cell r="U1244">
            <v>6652511.1399999997</v>
          </cell>
          <cell r="Y1244" t="str">
            <v>Balance of MIG after March 2008</v>
          </cell>
        </row>
        <row r="1245">
          <cell r="Q1245" t="str">
            <v>MIG Flood Damage Projects</v>
          </cell>
          <cell r="R1245">
            <v>15557668.59</v>
          </cell>
          <cell r="U1245">
            <v>15557668.59</v>
          </cell>
          <cell r="Y1245" t="str">
            <v>All Submitted Projects</v>
          </cell>
          <cell r="Z1245">
            <v>87692665.099999994</v>
          </cell>
        </row>
        <row r="1246">
          <cell r="Q1246" t="str">
            <v>PMU  Commitments</v>
          </cell>
          <cell r="R1246">
            <v>0</v>
          </cell>
          <cell r="U1246">
            <v>0</v>
          </cell>
          <cell r="Y1246" t="str">
            <v>All Approved Projects</v>
          </cell>
        </row>
        <row r="1247">
          <cell r="Q1247" t="str">
            <v>Discontinued CMIP Commitments</v>
          </cell>
        </row>
        <row r="1248">
          <cell r="Q1248" t="str">
            <v>All Submitted Projects</v>
          </cell>
          <cell r="R1248">
            <v>26878323.699999999</v>
          </cell>
          <cell r="U1248">
            <v>26878323.699999999</v>
          </cell>
          <cell r="X1248" t="str">
            <v>All Approved Projects</v>
          </cell>
        </row>
        <row r="1249">
          <cell r="Q1249" t="str">
            <v>Possible Over Commitment</v>
          </cell>
          <cell r="R1249">
            <v>-12458237.747685578</v>
          </cell>
          <cell r="U1249">
            <v>-12458237.747685578</v>
          </cell>
          <cell r="X1249" t="str">
            <v>Actual Over Commitment</v>
          </cell>
        </row>
        <row r="1251">
          <cell r="N1251" t="str">
            <v>Quarterly Total for Submitted Projects</v>
          </cell>
          <cell r="O1251">
            <v>5871517.5600000005</v>
          </cell>
          <cell r="R1251">
            <v>2998985.5500000003</v>
          </cell>
          <cell r="U1251">
            <v>2350403.31</v>
          </cell>
          <cell r="X1251">
            <v>13644273.310000001</v>
          </cell>
        </row>
        <row r="1252">
          <cell r="N1252" t="str">
            <v>Accumulative Quarterly Total</v>
          </cell>
          <cell r="O1252">
            <v>5871517.5600000005</v>
          </cell>
          <cell r="R1252">
            <v>8870503.1100000013</v>
          </cell>
          <cell r="U1252">
            <v>11220906.420000002</v>
          </cell>
          <cell r="X1252">
            <v>24865179.730000004</v>
          </cell>
        </row>
        <row r="1254">
          <cell r="N1254" t="str">
            <v>Submitted Projects Monthly Total</v>
          </cell>
          <cell r="O1254">
            <v>6983.77</v>
          </cell>
          <cell r="P1254">
            <v>750000</v>
          </cell>
          <cell r="Q1254">
            <v>5114533.79</v>
          </cell>
          <cell r="R1254">
            <v>942064.35</v>
          </cell>
          <cell r="S1254">
            <v>1141754.1000000001</v>
          </cell>
          <cell r="T1254">
            <v>915167.1</v>
          </cell>
          <cell r="U1254">
            <v>867794.1</v>
          </cell>
          <cell r="V1254">
            <v>844254.1</v>
          </cell>
          <cell r="W1254">
            <v>638355.11</v>
          </cell>
          <cell r="X1254">
            <v>804404.72</v>
          </cell>
          <cell r="Y1254">
            <v>0</v>
          </cell>
          <cell r="Z1254">
            <v>12839868.59</v>
          </cell>
        </row>
        <row r="1255">
          <cell r="N1255" t="str">
            <v>Accumulative Monthly Total</v>
          </cell>
          <cell r="O1255">
            <v>6983.77</v>
          </cell>
          <cell r="P1255">
            <v>756983.77</v>
          </cell>
          <cell r="Q1255">
            <v>5871517.5600000005</v>
          </cell>
          <cell r="R1255">
            <v>6813581.9100000001</v>
          </cell>
          <cell r="S1255">
            <v>7955336.0099999998</v>
          </cell>
          <cell r="T1255">
            <v>8870503.1099999994</v>
          </cell>
          <cell r="U1255">
            <v>9738297.209999999</v>
          </cell>
          <cell r="V1255">
            <v>10582551.309999999</v>
          </cell>
          <cell r="W1255">
            <v>11220906.419999998</v>
          </cell>
          <cell r="X1255">
            <v>12025311.139999999</v>
          </cell>
          <cell r="Y1255">
            <v>12025311.139999999</v>
          </cell>
          <cell r="Z1255">
            <v>24865179.729999997</v>
          </cell>
        </row>
        <row r="1257">
          <cell r="N1257" t="str">
            <v>Certified / Estimated Expenditure on Registered Projects Monthly Total</v>
          </cell>
          <cell r="O1257">
            <v>6983.77</v>
          </cell>
          <cell r="P1257">
            <v>750000</v>
          </cell>
          <cell r="Q1257">
            <v>5114533.79</v>
          </cell>
          <cell r="R1257">
            <v>942064.35</v>
          </cell>
          <cell r="S1257">
            <v>1141754.1000000001</v>
          </cell>
          <cell r="T1257">
            <v>915167.1</v>
          </cell>
          <cell r="U1257">
            <v>867794.1</v>
          </cell>
          <cell r="V1257">
            <v>844254.1</v>
          </cell>
          <cell r="W1257">
            <v>638355.11</v>
          </cell>
          <cell r="X1257">
            <v>804404.72</v>
          </cell>
          <cell r="Y1257">
            <v>0</v>
          </cell>
          <cell r="Z1257">
            <v>12839868.59</v>
          </cell>
        </row>
        <row r="1258">
          <cell r="N1258" t="str">
            <v>Accumulative Total</v>
          </cell>
          <cell r="O1258">
            <v>6983.77</v>
          </cell>
          <cell r="P1258">
            <v>756983.77</v>
          </cell>
          <cell r="Q1258">
            <v>5871517.5600000005</v>
          </cell>
          <cell r="R1258">
            <v>6813581.9100000001</v>
          </cell>
          <cell r="S1258">
            <v>7955336.0099999998</v>
          </cell>
          <cell r="T1258">
            <v>8870503.1099999994</v>
          </cell>
          <cell r="U1258">
            <v>9738297.209999999</v>
          </cell>
          <cell r="V1258">
            <v>10582551.309999999</v>
          </cell>
          <cell r="W1258">
            <v>11220906.419999998</v>
          </cell>
          <cell r="X1258">
            <v>12025311.139999999</v>
          </cell>
          <cell r="Y1258">
            <v>12025311.139999999</v>
          </cell>
          <cell r="Z1258">
            <v>24865179.729999997</v>
          </cell>
        </row>
        <row r="1260">
          <cell r="N1260" t="str">
            <v>2006/07 Baseline Estimate</v>
          </cell>
          <cell r="O1260">
            <v>750000.45</v>
          </cell>
          <cell r="P1260">
            <v>850000</v>
          </cell>
          <cell r="Q1260">
            <v>1000000</v>
          </cell>
          <cell r="R1260">
            <v>1000000</v>
          </cell>
          <cell r="S1260">
            <v>1555000</v>
          </cell>
          <cell r="T1260">
            <v>1488280</v>
          </cell>
          <cell r="U1260">
            <v>1849570</v>
          </cell>
          <cell r="V1260">
            <v>1164534</v>
          </cell>
          <cell r="W1260">
            <v>1164533</v>
          </cell>
          <cell r="X1260">
            <v>1525892</v>
          </cell>
          <cell r="Y1260">
            <v>938752</v>
          </cell>
          <cell r="Z1260">
            <v>0</v>
          </cell>
        </row>
        <row r="1261">
          <cell r="N1261" t="str">
            <v>Accumulative Total</v>
          </cell>
          <cell r="O1261">
            <v>750000.45</v>
          </cell>
          <cell r="P1261">
            <v>1600000.45</v>
          </cell>
          <cell r="Q1261">
            <v>2600000.4500000002</v>
          </cell>
          <cell r="R1261">
            <v>3600000.45</v>
          </cell>
          <cell r="S1261">
            <v>5155000.45</v>
          </cell>
          <cell r="T1261">
            <v>6643280.4500000002</v>
          </cell>
          <cell r="U1261">
            <v>8492850.4499999993</v>
          </cell>
          <cell r="V1261">
            <v>9657384.4499999993</v>
          </cell>
          <cell r="W1261">
            <v>10821917.449999999</v>
          </cell>
          <cell r="X1261">
            <v>12347809.449999999</v>
          </cell>
          <cell r="Y1261">
            <v>13286561.449999999</v>
          </cell>
          <cell r="Z1261">
            <v>13286561.449999999</v>
          </cell>
        </row>
        <row r="1263">
          <cell r="C1263" t="str">
            <v>Bucket Eradication Projects</v>
          </cell>
        </row>
        <row r="1264">
          <cell r="C1264" t="str">
            <v>REG</v>
          </cell>
          <cell r="D1264">
            <v>147915</v>
          </cell>
          <cell r="H1264" t="str">
            <v>George</v>
          </cell>
          <cell r="I1264" t="str">
            <v>B</v>
          </cell>
          <cell r="J1264" t="str">
            <v>George: Thembalethu: Bucket Eradication</v>
          </cell>
          <cell r="K1264" t="str">
            <v>Upgrade Sanitation</v>
          </cell>
          <cell r="L1264">
            <v>2655000</v>
          </cell>
          <cell r="M1264">
            <v>0</v>
          </cell>
          <cell r="N1264">
            <v>2655000</v>
          </cell>
          <cell r="Z1264">
            <v>2655000</v>
          </cell>
          <cell r="AD1264" t="str">
            <v>George: Thembalethu: Bucket Eradication: Upgrade Sanitation</v>
          </cell>
          <cell r="AE1264">
            <v>2655000</v>
          </cell>
          <cell r="AF1264">
            <v>0</v>
          </cell>
          <cell r="AG1264">
            <v>2655000</v>
          </cell>
          <cell r="AH1264">
            <v>0</v>
          </cell>
          <cell r="AO1264" t="str">
            <v/>
          </cell>
          <cell r="AQ1264" t="str">
            <v/>
          </cell>
        </row>
        <row r="1266">
          <cell r="K1266" t="str">
            <v>Total Bucket Eradication Projects</v>
          </cell>
          <cell r="L1266">
            <v>2655000</v>
          </cell>
          <cell r="M1266">
            <v>0</v>
          </cell>
          <cell r="N1266">
            <v>2655000</v>
          </cell>
          <cell r="O1266">
            <v>0</v>
          </cell>
          <cell r="P1266">
            <v>0</v>
          </cell>
          <cell r="Q1266">
            <v>0</v>
          </cell>
          <cell r="R1266">
            <v>0</v>
          </cell>
          <cell r="S1266">
            <v>0</v>
          </cell>
          <cell r="T1266">
            <v>0</v>
          </cell>
          <cell r="U1266">
            <v>0</v>
          </cell>
          <cell r="V1266">
            <v>0</v>
          </cell>
          <cell r="W1266">
            <v>0</v>
          </cell>
          <cell r="X1266">
            <v>0</v>
          </cell>
          <cell r="Y1266">
            <v>0</v>
          </cell>
          <cell r="Z1266">
            <v>2655000</v>
          </cell>
          <cell r="AA1266">
            <v>0</v>
          </cell>
          <cell r="AD1266" t="str">
            <v>Total Bucket Eradication Projects</v>
          </cell>
          <cell r="AE1266">
            <v>2655000</v>
          </cell>
          <cell r="AF1266">
            <v>0</v>
          </cell>
          <cell r="AG1266">
            <v>2655000</v>
          </cell>
          <cell r="AH1266">
            <v>0</v>
          </cell>
        </row>
        <row r="1267">
          <cell r="N1267" t="str">
            <v>Accumulative Total Bucket Eradication Projects</v>
          </cell>
          <cell r="O1267">
            <v>0</v>
          </cell>
          <cell r="P1267">
            <v>0</v>
          </cell>
          <cell r="Q1267">
            <v>0</v>
          </cell>
          <cell r="R1267">
            <v>0</v>
          </cell>
          <cell r="S1267">
            <v>0</v>
          </cell>
          <cell r="T1267">
            <v>0</v>
          </cell>
          <cell r="U1267">
            <v>0</v>
          </cell>
          <cell r="V1267">
            <v>0</v>
          </cell>
          <cell r="W1267">
            <v>0</v>
          </cell>
          <cell r="X1267">
            <v>0</v>
          </cell>
          <cell r="Y1267">
            <v>0</v>
          </cell>
          <cell r="Z1267">
            <v>2655000</v>
          </cell>
        </row>
        <row r="1269">
          <cell r="C1269" t="str">
            <v>CMIP Projects with expenditure up to 31 March 2006</v>
          </cell>
        </row>
        <row r="1270">
          <cell r="C1270" t="str">
            <v>IMPL</v>
          </cell>
          <cell r="D1270">
            <v>5288.1</v>
          </cell>
          <cell r="H1270" t="str">
            <v>George</v>
          </cell>
          <cell r="I1270" t="str">
            <v>B</v>
          </cell>
          <cell r="J1270" t="str">
            <v>Gwaing Sewage Works</v>
          </cell>
          <cell r="K1270" t="str">
            <v>Sanitation</v>
          </cell>
          <cell r="L1270">
            <v>5176000</v>
          </cell>
          <cell r="M1270">
            <v>3924630.83</v>
          </cell>
          <cell r="N1270">
            <v>1251369.25</v>
          </cell>
          <cell r="Z1270">
            <v>1251369.25</v>
          </cell>
          <cell r="AD1270" t="str">
            <v>Gwaiing: Upgrade Waste Water Treatment Works</v>
          </cell>
          <cell r="AE1270">
            <v>5176000</v>
          </cell>
          <cell r="AF1270">
            <v>3924630.83</v>
          </cell>
          <cell r="AG1270">
            <v>1251369.25</v>
          </cell>
          <cell r="AH1270">
            <v>0</v>
          </cell>
          <cell r="AJ1270">
            <v>38045</v>
          </cell>
          <cell r="AL1270">
            <v>37999</v>
          </cell>
          <cell r="AN1270" t="str">
            <v>13/01/2004</v>
          </cell>
          <cell r="AO1270" t="str">
            <v/>
          </cell>
          <cell r="AP1270" t="str">
            <v>12/10/2004</v>
          </cell>
          <cell r="AQ1270" t="str">
            <v/>
          </cell>
          <cell r="AR1270" t="str">
            <v>IMPL</v>
          </cell>
          <cell r="AS1270" t="str">
            <v>Project in progress</v>
          </cell>
        </row>
        <row r="1271">
          <cell r="C1271" t="str">
            <v>IMPL</v>
          </cell>
          <cell r="D1271">
            <v>5157.1000000000004</v>
          </cell>
          <cell r="F1271" t="str">
            <v>EPWP</v>
          </cell>
          <cell r="H1271" t="str">
            <v>George</v>
          </cell>
          <cell r="I1271" t="str">
            <v>B</v>
          </cell>
          <cell r="J1271" t="str">
            <v>Thembalethu &amp; Pacaltsdorp</v>
          </cell>
          <cell r="K1271" t="str">
            <v>Roads</v>
          </cell>
          <cell r="L1271">
            <v>2333000</v>
          </cell>
          <cell r="M1271">
            <v>1806091.38</v>
          </cell>
          <cell r="N1271">
            <v>526909</v>
          </cell>
          <cell r="Z1271">
            <v>526909</v>
          </cell>
          <cell r="AD1271" t="str">
            <v>Thembalethu/Pacaltsdorp: Rehabilitate Gravel Roads (Labour)</v>
          </cell>
          <cell r="AE1271">
            <v>2333000</v>
          </cell>
          <cell r="AF1271">
            <v>1806091.38</v>
          </cell>
          <cell r="AG1271">
            <v>526909</v>
          </cell>
          <cell r="AH1271">
            <v>0</v>
          </cell>
          <cell r="AJ1271">
            <v>37785</v>
          </cell>
          <cell r="AL1271">
            <v>37803</v>
          </cell>
          <cell r="AN1271" t="str">
            <v/>
          </cell>
          <cell r="AO1271" t="str">
            <v>21/07/2003</v>
          </cell>
          <cell r="AP1271" t="str">
            <v>21/09/2004</v>
          </cell>
          <cell r="AQ1271" t="str">
            <v/>
          </cell>
          <cell r="AR1271" t="str">
            <v>IMPL</v>
          </cell>
          <cell r="AS1271" t="str">
            <v>Project ongoing; this year's MIG allocation spent</v>
          </cell>
        </row>
        <row r="1272">
          <cell r="C1272" t="str">
            <v>IMPL</v>
          </cell>
          <cell r="D1272">
            <v>5115.2</v>
          </cell>
          <cell r="H1272" t="str">
            <v>George</v>
          </cell>
          <cell r="I1272" t="str">
            <v>B</v>
          </cell>
          <cell r="J1272" t="str">
            <v>Thembalethu North</v>
          </cell>
          <cell r="K1272" t="str">
            <v>Street Lighting</v>
          </cell>
          <cell r="L1272">
            <v>407000</v>
          </cell>
          <cell r="M1272">
            <v>361141</v>
          </cell>
          <cell r="N1272">
            <v>45858.720000000001</v>
          </cell>
          <cell r="Z1272">
            <v>45858.720000000001</v>
          </cell>
          <cell r="AD1272" t="str">
            <v>Thembalethu North (Nqcakani St): New Street Lighting</v>
          </cell>
          <cell r="AE1272">
            <v>407000</v>
          </cell>
          <cell r="AF1272">
            <v>361141</v>
          </cell>
          <cell r="AG1272">
            <v>45858.720000000001</v>
          </cell>
          <cell r="AH1272">
            <v>0</v>
          </cell>
          <cell r="AJ1272">
            <v>37764</v>
          </cell>
          <cell r="AL1272">
            <v>37750</v>
          </cell>
          <cell r="AN1272" t="str">
            <v>01/07/2003</v>
          </cell>
          <cell r="AO1272" t="str">
            <v/>
          </cell>
          <cell r="AP1272" t="str">
            <v>29/08/2003</v>
          </cell>
          <cell r="AQ1272" t="str">
            <v/>
          </cell>
          <cell r="AR1272" t="str">
            <v>COMPL</v>
          </cell>
          <cell r="AS1272" t="str">
            <v>Work complete</v>
          </cell>
        </row>
        <row r="1273">
          <cell r="C1273" t="str">
            <v>IMPL</v>
          </cell>
          <cell r="D1273">
            <v>5108.1000000000004</v>
          </cell>
          <cell r="H1273" t="str">
            <v>Hoekwil</v>
          </cell>
          <cell r="I1273" t="str">
            <v>B</v>
          </cell>
          <cell r="J1273" t="str">
            <v>Touwsranten</v>
          </cell>
          <cell r="K1273" t="str">
            <v>Sanitation</v>
          </cell>
          <cell r="L1273">
            <v>1033700</v>
          </cell>
          <cell r="M1273">
            <v>844693</v>
          </cell>
          <cell r="N1273">
            <v>189007</v>
          </cell>
          <cell r="Z1273">
            <v>189007</v>
          </cell>
          <cell r="AD1273" t="str">
            <v>Touwsranten: Upgrade Sewer Treatment at Kleinkrantz</v>
          </cell>
          <cell r="AE1273">
            <v>1033700</v>
          </cell>
          <cell r="AF1273">
            <v>844693</v>
          </cell>
          <cell r="AG1273">
            <v>189007</v>
          </cell>
          <cell r="AH1273">
            <v>0</v>
          </cell>
          <cell r="AJ1273">
            <v>37883</v>
          </cell>
          <cell r="AL1273">
            <v>37867</v>
          </cell>
          <cell r="AN1273" t="str">
            <v>29/09/2003</v>
          </cell>
          <cell r="AO1273" t="str">
            <v>17/10/2003</v>
          </cell>
          <cell r="AP1273" t="str">
            <v>13/03/2004</v>
          </cell>
          <cell r="AQ1273" t="str">
            <v>17/03/2004</v>
          </cell>
          <cell r="AR1273" t="str">
            <v>COMPL</v>
          </cell>
          <cell r="AS1273" t="str">
            <v>Project completed</v>
          </cell>
        </row>
        <row r="1274">
          <cell r="K1274" t="str">
            <v>Total CMIP Projects with expenditure up to 31 March 2006</v>
          </cell>
          <cell r="L1274">
            <v>8949700</v>
          </cell>
          <cell r="M1274">
            <v>6936556.21</v>
          </cell>
          <cell r="N1274">
            <v>2013143.97</v>
          </cell>
          <cell r="O1274">
            <v>0</v>
          </cell>
          <cell r="P1274">
            <v>0</v>
          </cell>
          <cell r="Q1274">
            <v>0</v>
          </cell>
          <cell r="R1274">
            <v>0</v>
          </cell>
          <cell r="S1274">
            <v>0</v>
          </cell>
          <cell r="T1274">
            <v>0</v>
          </cell>
          <cell r="U1274">
            <v>0</v>
          </cell>
          <cell r="V1274">
            <v>0</v>
          </cell>
          <cell r="W1274">
            <v>0</v>
          </cell>
          <cell r="X1274">
            <v>0</v>
          </cell>
          <cell r="Y1274">
            <v>0</v>
          </cell>
          <cell r="Z1274">
            <v>2013143.97</v>
          </cell>
          <cell r="AA1274">
            <v>0</v>
          </cell>
          <cell r="AD1274" t="str">
            <v>Total CMIP Projects with expenditure up to 31 March 2006</v>
          </cell>
          <cell r="AE1274">
            <v>8949700</v>
          </cell>
          <cell r="AF1274">
            <v>6936556.21</v>
          </cell>
          <cell r="AG1274">
            <v>2013143.97</v>
          </cell>
          <cell r="AH1274">
            <v>0</v>
          </cell>
        </row>
        <row r="1275">
          <cell r="N1275" t="str">
            <v>Accumulative Total CMIP Projects with expenditure up to 31 March 2006</v>
          </cell>
          <cell r="O1275">
            <v>0</v>
          </cell>
          <cell r="P1275">
            <v>0</v>
          </cell>
          <cell r="Q1275">
            <v>0</v>
          </cell>
          <cell r="R1275">
            <v>0</v>
          </cell>
          <cell r="S1275">
            <v>0</v>
          </cell>
          <cell r="T1275">
            <v>0</v>
          </cell>
          <cell r="U1275">
            <v>0</v>
          </cell>
          <cell r="V1275">
            <v>0</v>
          </cell>
          <cell r="W1275">
            <v>0</v>
          </cell>
          <cell r="X1275">
            <v>0</v>
          </cell>
          <cell r="Y1275">
            <v>0</v>
          </cell>
          <cell r="Z1275">
            <v>2013143.97</v>
          </cell>
        </row>
        <row r="1277">
          <cell r="C1277" t="str">
            <v>MIG Projects</v>
          </cell>
        </row>
        <row r="1278">
          <cell r="C1278" t="str">
            <v>IMPL</v>
          </cell>
          <cell r="D1278">
            <v>112288</v>
          </cell>
          <cell r="H1278" t="str">
            <v>George</v>
          </cell>
          <cell r="I1278" t="str">
            <v>P</v>
          </cell>
          <cell r="J1278" t="str">
            <v>George</v>
          </cell>
          <cell r="K1278" t="str">
            <v>Augmentation of Raw Water Supply</v>
          </cell>
          <cell r="L1278">
            <v>93259751</v>
          </cell>
          <cell r="M1278">
            <v>5298574.76</v>
          </cell>
          <cell r="N1278">
            <v>6652511.1399999997</v>
          </cell>
          <cell r="O1278">
            <v>6983.77</v>
          </cell>
          <cell r="P1278">
            <v>750000</v>
          </cell>
          <cell r="R1278">
            <v>683798.14</v>
          </cell>
          <cell r="S1278">
            <v>1141754.1000000001</v>
          </cell>
          <cell r="T1278">
            <v>915167.1</v>
          </cell>
          <cell r="U1278">
            <v>867794.1</v>
          </cell>
          <cell r="V1278">
            <v>844254.1</v>
          </cell>
          <cell r="W1278">
            <v>638355.11</v>
          </cell>
          <cell r="X1278">
            <v>804404.72</v>
          </cell>
          <cell r="AA1278">
            <v>81308665.099999994</v>
          </cell>
          <cell r="AD1278" t="str">
            <v>George: Augmentation of Raw Water Supply</v>
          </cell>
          <cell r="AE1278">
            <v>93259751</v>
          </cell>
          <cell r="AF1278">
            <v>5298574.76</v>
          </cell>
          <cell r="AG1278">
            <v>6652511.1399999997</v>
          </cell>
          <cell r="AH1278">
            <v>3497703.1100000003</v>
          </cell>
          <cell r="AJ1278">
            <v>39701</v>
          </cell>
          <cell r="AK1278">
            <v>39122</v>
          </cell>
          <cell r="AL1278">
            <v>38939</v>
          </cell>
          <cell r="AM1278">
            <v>38981</v>
          </cell>
          <cell r="AN1278">
            <v>39002</v>
          </cell>
          <cell r="AO1278">
            <v>39097</v>
          </cell>
          <cell r="AP1278">
            <v>39478</v>
          </cell>
        </row>
        <row r="1279">
          <cell r="L1279">
            <v>0</v>
          </cell>
          <cell r="M1279">
            <v>0</v>
          </cell>
          <cell r="N1279">
            <v>0</v>
          </cell>
          <cell r="AG1279">
            <v>0</v>
          </cell>
          <cell r="AH1279">
            <v>0</v>
          </cell>
        </row>
        <row r="1280">
          <cell r="K1280" t="str">
            <v>Total MIG Projects</v>
          </cell>
          <cell r="L1280">
            <v>93259751</v>
          </cell>
          <cell r="M1280">
            <v>5298574.76</v>
          </cell>
          <cell r="N1280">
            <v>6652511.1399999997</v>
          </cell>
          <cell r="O1280">
            <v>6983.77</v>
          </cell>
          <cell r="P1280">
            <v>750000</v>
          </cell>
          <cell r="Q1280">
            <v>0</v>
          </cell>
          <cell r="R1280">
            <v>683798.14</v>
          </cell>
          <cell r="S1280">
            <v>1141754.1000000001</v>
          </cell>
          <cell r="T1280">
            <v>915167.1</v>
          </cell>
          <cell r="U1280">
            <v>867794.1</v>
          </cell>
          <cell r="V1280">
            <v>844254.1</v>
          </cell>
          <cell r="W1280">
            <v>638355.11</v>
          </cell>
          <cell r="X1280">
            <v>804404.72</v>
          </cell>
          <cell r="Y1280">
            <v>0</v>
          </cell>
          <cell r="Z1280">
            <v>0</v>
          </cell>
          <cell r="AA1280">
            <v>81308665.099999994</v>
          </cell>
          <cell r="AD1280" t="str">
            <v>Total MIG Projects</v>
          </cell>
          <cell r="AE1280">
            <v>93259751</v>
          </cell>
          <cell r="AF1280">
            <v>5298574.76</v>
          </cell>
          <cell r="AG1280">
            <v>6652511.1399999997</v>
          </cell>
          <cell r="AH1280">
            <v>3497703.1100000003</v>
          </cell>
        </row>
        <row r="1281">
          <cell r="N1281" t="str">
            <v>Accumulative Total MIG Projects</v>
          </cell>
          <cell r="O1281">
            <v>6983.77</v>
          </cell>
          <cell r="P1281">
            <v>756983.77</v>
          </cell>
          <cell r="Q1281">
            <v>756983.77</v>
          </cell>
          <cell r="R1281">
            <v>1440781.9100000001</v>
          </cell>
          <cell r="S1281">
            <v>2582536.0100000002</v>
          </cell>
          <cell r="T1281">
            <v>3497703.1100000003</v>
          </cell>
          <cell r="U1281">
            <v>4365497.21</v>
          </cell>
          <cell r="V1281">
            <v>5209751.3099999996</v>
          </cell>
          <cell r="W1281">
            <v>5848106.4199999999</v>
          </cell>
          <cell r="X1281">
            <v>6652511.1399999997</v>
          </cell>
          <cell r="Y1281">
            <v>6652511.1399999997</v>
          </cell>
          <cell r="Z1281">
            <v>6652511.1399999997</v>
          </cell>
        </row>
        <row r="1283">
          <cell r="C1283" t="str">
            <v>MIG Flood Damage Projects</v>
          </cell>
          <cell r="P1283" t="str">
            <v xml:space="preserve"> </v>
          </cell>
          <cell r="Q1283" t="str">
            <v xml:space="preserve"> </v>
          </cell>
        </row>
        <row r="1284">
          <cell r="C1284" t="str">
            <v>Pending</v>
          </cell>
          <cell r="D1284">
            <v>129665</v>
          </cell>
          <cell r="H1284" t="str">
            <v>George</v>
          </cell>
          <cell r="I1284" t="str">
            <v>B</v>
          </cell>
          <cell r="J1284" t="str">
            <v xml:space="preserve">Wilderness: Flood Damage: </v>
          </cell>
          <cell r="K1284" t="str">
            <v>Rehabilitate Touws River Bulk Water Supply Pipeline</v>
          </cell>
          <cell r="L1284">
            <v>6384000</v>
          </cell>
          <cell r="M1284">
            <v>0</v>
          </cell>
          <cell r="N1284">
            <v>0</v>
          </cell>
          <cell r="AA1284">
            <v>6384000</v>
          </cell>
          <cell r="AD1284" t="str">
            <v>Wilderness: Flood Damage: Rehabilitate Touws River Bulk Water Supply Pipeline</v>
          </cell>
          <cell r="AE1284">
            <v>6384000</v>
          </cell>
          <cell r="AF1284">
            <v>0</v>
          </cell>
          <cell r="AG1284">
            <v>0</v>
          </cell>
          <cell r="AH1284">
            <v>0</v>
          </cell>
        </row>
        <row r="1285">
          <cell r="C1285" t="str">
            <v>REG</v>
          </cell>
          <cell r="D1285">
            <v>145261</v>
          </cell>
          <cell r="H1285" t="str">
            <v>George</v>
          </cell>
          <cell r="I1285" t="str">
            <v>B</v>
          </cell>
          <cell r="J1285" t="str">
            <v>George: Flood Damage</v>
          </cell>
          <cell r="K1285" t="str">
            <v>Remedial Work Roads &amp; Stormwater</v>
          </cell>
          <cell r="L1285">
            <v>5977712</v>
          </cell>
          <cell r="M1285">
            <v>0</v>
          </cell>
          <cell r="N1285">
            <v>5977712</v>
          </cell>
          <cell r="Z1285">
            <v>5977712</v>
          </cell>
          <cell r="AD1285" t="str">
            <v>George: Flood Damage: Remedial Work Roads &amp; Stormwater</v>
          </cell>
          <cell r="AE1285">
            <v>5977712</v>
          </cell>
          <cell r="AF1285">
            <v>0</v>
          </cell>
          <cell r="AG1285">
            <v>5977712</v>
          </cell>
          <cell r="AH1285">
            <v>0</v>
          </cell>
        </row>
        <row r="1286">
          <cell r="C1286" t="str">
            <v>REG</v>
          </cell>
          <cell r="D1286">
            <v>144945</v>
          </cell>
          <cell r="H1286" t="str">
            <v>George</v>
          </cell>
          <cell r="I1286" t="str">
            <v>B</v>
          </cell>
          <cell r="J1286" t="str">
            <v>Herolds Bay: Flood Damage</v>
          </cell>
          <cell r="K1286" t="str">
            <v>Remedial Work Parks &amp; Open Spaces</v>
          </cell>
          <cell r="L1286">
            <v>2335000</v>
          </cell>
          <cell r="M1286">
            <v>0</v>
          </cell>
          <cell r="N1286">
            <v>2335000</v>
          </cell>
          <cell r="Q1286">
            <v>2335000</v>
          </cell>
          <cell r="Z1286" t="str">
            <v xml:space="preserve"> </v>
          </cell>
          <cell r="AD1286" t="str">
            <v>Herolds Bay: Flood Damage: Remedial Work Parks &amp; Open Spaces</v>
          </cell>
          <cell r="AE1286">
            <v>2335000</v>
          </cell>
          <cell r="AF1286">
            <v>0</v>
          </cell>
          <cell r="AG1286">
            <v>2335000</v>
          </cell>
          <cell r="AH1286">
            <v>2335000</v>
          </cell>
        </row>
        <row r="1287">
          <cell r="C1287" t="str">
            <v>REG</v>
          </cell>
          <cell r="D1287">
            <v>123678</v>
          </cell>
          <cell r="H1287" t="str">
            <v>George</v>
          </cell>
          <cell r="I1287" t="str">
            <v>B</v>
          </cell>
          <cell r="J1287" t="str">
            <v>Kat River Banks: Flood Damage</v>
          </cell>
          <cell r="K1287" t="str">
            <v>Rehabilitate Stormwater</v>
          </cell>
          <cell r="L1287">
            <v>3157800</v>
          </cell>
          <cell r="M1287">
            <v>0</v>
          </cell>
          <cell r="N1287">
            <v>3157800</v>
          </cell>
          <cell r="Q1287">
            <v>2779533.79</v>
          </cell>
          <cell r="R1287">
            <v>258266.21</v>
          </cell>
          <cell r="Z1287">
            <v>120000</v>
          </cell>
          <cell r="AD1287" t="str">
            <v>Kat River Banks: Flood Damage: Rehabilitate Stormwater</v>
          </cell>
          <cell r="AE1287">
            <v>3157800</v>
          </cell>
          <cell r="AF1287">
            <v>0</v>
          </cell>
          <cell r="AG1287">
            <v>3157800</v>
          </cell>
          <cell r="AH1287">
            <v>3037800</v>
          </cell>
        </row>
        <row r="1288">
          <cell r="C1288" t="str">
            <v>REG</v>
          </cell>
          <cell r="D1288">
            <v>124516</v>
          </cell>
          <cell r="H1288" t="str">
            <v>George</v>
          </cell>
          <cell r="I1288" t="str">
            <v>B</v>
          </cell>
          <cell r="J1288" t="str">
            <v>Wilderness: Flood Damage</v>
          </cell>
          <cell r="K1288" t="str">
            <v>Rehabilitate Whites Road</v>
          </cell>
          <cell r="L1288">
            <v>4087156.59</v>
          </cell>
          <cell r="M1288">
            <v>0</v>
          </cell>
          <cell r="N1288">
            <v>4087156.59</v>
          </cell>
          <cell r="Z1288">
            <v>4087156.59</v>
          </cell>
          <cell r="AD1288" t="str">
            <v>Wilderness: Flood Damage: Rehabilitate Whites Road</v>
          </cell>
          <cell r="AE1288">
            <v>4087156.59</v>
          </cell>
          <cell r="AF1288">
            <v>0</v>
          </cell>
          <cell r="AG1288">
            <v>4087156.59</v>
          </cell>
          <cell r="AH1288">
            <v>0</v>
          </cell>
        </row>
        <row r="1289">
          <cell r="K1289" t="str">
            <v>Total MIG Flood Damage Projects</v>
          </cell>
          <cell r="L1289">
            <v>21941668.59</v>
          </cell>
          <cell r="M1289">
            <v>0</v>
          </cell>
          <cell r="N1289">
            <v>15557668.59</v>
          </cell>
          <cell r="O1289">
            <v>0</v>
          </cell>
          <cell r="P1289">
            <v>0</v>
          </cell>
          <cell r="Q1289">
            <v>5114533.79</v>
          </cell>
          <cell r="R1289">
            <v>258266.21</v>
          </cell>
          <cell r="S1289">
            <v>0</v>
          </cell>
          <cell r="T1289">
            <v>0</v>
          </cell>
          <cell r="U1289">
            <v>0</v>
          </cell>
          <cell r="V1289">
            <v>0</v>
          </cell>
          <cell r="W1289">
            <v>0</v>
          </cell>
          <cell r="X1289">
            <v>0</v>
          </cell>
          <cell r="Y1289">
            <v>0</v>
          </cell>
          <cell r="Z1289">
            <v>10184868.59</v>
          </cell>
          <cell r="AA1289">
            <v>6384000</v>
          </cell>
          <cell r="AD1289" t="str">
            <v>Total MIG Flood Damage Projects</v>
          </cell>
          <cell r="AE1289">
            <v>21941668.59</v>
          </cell>
          <cell r="AF1289">
            <v>0</v>
          </cell>
          <cell r="AG1289">
            <v>15557668.59</v>
          </cell>
          <cell r="AH1289">
            <v>5372800</v>
          </cell>
        </row>
        <row r="1290">
          <cell r="N1290" t="str">
            <v>Accumulative Total MIG Flood Damage Projects</v>
          </cell>
          <cell r="O1290">
            <v>0</v>
          </cell>
          <cell r="P1290">
            <v>0</v>
          </cell>
          <cell r="Q1290">
            <v>5114533.79</v>
          </cell>
          <cell r="R1290">
            <v>5372800</v>
          </cell>
          <cell r="S1290">
            <v>5372800</v>
          </cell>
          <cell r="T1290">
            <v>5372800</v>
          </cell>
          <cell r="U1290">
            <v>5372800</v>
          </cell>
          <cell r="V1290">
            <v>5372800</v>
          </cell>
          <cell r="W1290">
            <v>5372800</v>
          </cell>
          <cell r="X1290">
            <v>5372800</v>
          </cell>
          <cell r="Y1290">
            <v>5372800</v>
          </cell>
          <cell r="Z1290">
            <v>15557668.59</v>
          </cell>
        </row>
        <row r="1292">
          <cell r="C1292" t="str">
            <v>PMU Projects</v>
          </cell>
        </row>
        <row r="1293">
          <cell r="L1293">
            <v>0</v>
          </cell>
          <cell r="M1293">
            <v>0</v>
          </cell>
          <cell r="N1293">
            <v>0</v>
          </cell>
          <cell r="AE1293">
            <v>0</v>
          </cell>
          <cell r="AF1293">
            <v>0</v>
          </cell>
          <cell r="AG1293">
            <v>0</v>
          </cell>
          <cell r="AH1293">
            <v>0</v>
          </cell>
        </row>
        <row r="1294">
          <cell r="K1294" t="str">
            <v>Total PMU Projects</v>
          </cell>
          <cell r="L1294">
            <v>0</v>
          </cell>
          <cell r="M1294">
            <v>0</v>
          </cell>
          <cell r="N1294">
            <v>0</v>
          </cell>
          <cell r="O1294">
            <v>0</v>
          </cell>
          <cell r="P1294">
            <v>0</v>
          </cell>
          <cell r="Q1294">
            <v>0</v>
          </cell>
          <cell r="R1294">
            <v>0</v>
          </cell>
          <cell r="S1294">
            <v>0</v>
          </cell>
          <cell r="T1294">
            <v>0</v>
          </cell>
          <cell r="U1294">
            <v>0</v>
          </cell>
          <cell r="V1294">
            <v>0</v>
          </cell>
          <cell r="W1294">
            <v>0</v>
          </cell>
          <cell r="X1294">
            <v>0</v>
          </cell>
          <cell r="Y1294">
            <v>0</v>
          </cell>
          <cell r="Z1294">
            <v>0</v>
          </cell>
          <cell r="AA1294">
            <v>0</v>
          </cell>
          <cell r="AD1294" t="str">
            <v>Total PMU Projects</v>
          </cell>
          <cell r="AE1294">
            <v>0</v>
          </cell>
          <cell r="AF1294">
            <v>0</v>
          </cell>
          <cell r="AG1294">
            <v>0</v>
          </cell>
          <cell r="AH1294">
            <v>0</v>
          </cell>
        </row>
        <row r="1295">
          <cell r="N1295" t="str">
            <v>Accumulative Total PMU Projects</v>
          </cell>
          <cell r="O1295">
            <v>0</v>
          </cell>
          <cell r="P1295">
            <v>0</v>
          </cell>
          <cell r="Q1295">
            <v>0</v>
          </cell>
          <cell r="R1295">
            <v>0</v>
          </cell>
          <cell r="S1295">
            <v>0</v>
          </cell>
          <cell r="T1295">
            <v>0</v>
          </cell>
          <cell r="U1295">
            <v>0</v>
          </cell>
          <cell r="V1295">
            <v>0</v>
          </cell>
          <cell r="W1295">
            <v>0</v>
          </cell>
          <cell r="X1295">
            <v>0</v>
          </cell>
          <cell r="Y1295">
            <v>0</v>
          </cell>
          <cell r="Z1295">
            <v>0</v>
          </cell>
        </row>
        <row r="1296">
          <cell r="Z1296" t="str">
            <v>Total 2007/08</v>
          </cell>
          <cell r="AA1296">
            <v>87692665.099999994</v>
          </cell>
        </row>
        <row r="1298">
          <cell r="D1298" t="str">
            <v>Oudtshoorn Municipality (WC045)</v>
          </cell>
        </row>
        <row r="1301">
          <cell r="D1301" t="str">
            <v>Summary</v>
          </cell>
          <cell r="Q1301" t="str">
            <v>Roll-over from 2006/07 Allocation</v>
          </cell>
          <cell r="R1301">
            <v>0</v>
          </cell>
          <cell r="AD1301" t="str">
            <v>Roll-over from 2006/07 Allocation</v>
          </cell>
          <cell r="AE1301">
            <v>0</v>
          </cell>
        </row>
        <row r="1302">
          <cell r="Q1302" t="str">
            <v>2006/07 Additional MIG Flood Damage Funding</v>
          </cell>
          <cell r="R1302">
            <v>2476257.4699999997</v>
          </cell>
          <cell r="AD1302" t="str">
            <v>2006/07 Additional MIG Flood Damage Funding</v>
          </cell>
          <cell r="AE1302">
            <v>2476257.4699999997</v>
          </cell>
        </row>
        <row r="1303">
          <cell r="Q1303" t="str">
            <v>2007/08 MIG Allocation</v>
          </cell>
          <cell r="R1303">
            <v>4055560.5089700962</v>
          </cell>
          <cell r="U1303" t="str">
            <v xml:space="preserve"> </v>
          </cell>
          <cell r="AD1303" t="str">
            <v>2007/08 MIG Allocation</v>
          </cell>
          <cell r="AE1303">
            <v>4055560.5089700962</v>
          </cell>
        </row>
        <row r="1304">
          <cell r="Q1304" t="str">
            <v>Reallocation of 2006/07 MIG Allocation</v>
          </cell>
          <cell r="U1304">
            <v>0</v>
          </cell>
          <cell r="AD1304" t="str">
            <v>Reallocation of 2006/07 MIG Allocation</v>
          </cell>
          <cell r="AE1304">
            <v>0</v>
          </cell>
        </row>
        <row r="1305">
          <cell r="D1305" t="str">
            <v xml:space="preserve"> </v>
          </cell>
          <cell r="Q1305" t="str">
            <v>Total MIG Funds available for 2007/08</v>
          </cell>
          <cell r="R1305">
            <v>6531817.9789700955</v>
          </cell>
          <cell r="U1305" t="str">
            <v>All Registered Projects</v>
          </cell>
          <cell r="X1305" t="str">
            <v xml:space="preserve"> </v>
          </cell>
          <cell r="AD1305" t="str">
            <v>Total MIG Funds available for 2007/08</v>
          </cell>
          <cell r="AE1305">
            <v>6531817.9789700955</v>
          </cell>
        </row>
        <row r="1306">
          <cell r="D1306" t="str">
            <v>Note: Submitted projects include :</v>
          </cell>
          <cell r="Q1306" t="str">
            <v>CMIP Projects with expenditure up to 31 March 2006</v>
          </cell>
          <cell r="R1306">
            <v>197713.47</v>
          </cell>
          <cell r="U1306">
            <v>197713.47</v>
          </cell>
        </row>
        <row r="1307">
          <cell r="D1307" t="str">
            <v xml:space="preserve"> - Projects submitted for MIG registration</v>
          </cell>
          <cell r="Q1307" t="str">
            <v>MIG Projects Submitted</v>
          </cell>
          <cell r="R1307">
            <v>10259113.810000001</v>
          </cell>
          <cell r="U1307">
            <v>10259113.810000001</v>
          </cell>
          <cell r="Y1307" t="str">
            <v>Balance of MIG after March 2008</v>
          </cell>
        </row>
        <row r="1308">
          <cell r="D1308" t="str">
            <v xml:space="preserve"> - MIG Registered Projects</v>
          </cell>
          <cell r="Q1308" t="str">
            <v>MIG Flood Damage Projects</v>
          </cell>
          <cell r="R1308">
            <v>2476257.4700000002</v>
          </cell>
          <cell r="U1308">
            <v>2476257.4700000002</v>
          </cell>
          <cell r="Y1308" t="str">
            <v>All Submitted Projects</v>
          </cell>
          <cell r="Z1308">
            <v>11259723.77</v>
          </cell>
        </row>
        <row r="1309">
          <cell r="Q1309" t="str">
            <v>SMIF Projects Submitted</v>
          </cell>
          <cell r="R1309">
            <v>114210.61</v>
          </cell>
          <cell r="U1309">
            <v>114210.61</v>
          </cell>
          <cell r="Y1309" t="str">
            <v>All Approved Projects</v>
          </cell>
        </row>
        <row r="1310">
          <cell r="Q1310" t="str">
            <v>PMU  Commitments</v>
          </cell>
          <cell r="R1310">
            <v>202778.02544850481</v>
          </cell>
          <cell r="U1310">
            <v>202778.02544850481</v>
          </cell>
        </row>
        <row r="1311">
          <cell r="Q1311" t="str">
            <v>Discontinued CMIP Commitments</v>
          </cell>
          <cell r="R1311">
            <v>0</v>
          </cell>
          <cell r="U1311">
            <v>0</v>
          </cell>
        </row>
        <row r="1312">
          <cell r="Q1312" t="str">
            <v>All Submitted Projects</v>
          </cell>
          <cell r="R1312">
            <v>13250073.385448506</v>
          </cell>
          <cell r="U1312">
            <v>13250073.385448506</v>
          </cell>
          <cell r="X1312" t="str">
            <v>All Approved Projects</v>
          </cell>
        </row>
        <row r="1313">
          <cell r="Q1313" t="str">
            <v>Possible Over Commitment</v>
          </cell>
          <cell r="R1313">
            <v>6718255.4064784106</v>
          </cell>
          <cell r="U1313">
            <v>6718255.4064784106</v>
          </cell>
          <cell r="X1313" t="str">
            <v>Actual Over Commitment</v>
          </cell>
        </row>
        <row r="1315">
          <cell r="N1315" t="str">
            <v>Quarterly Total for Submitted Projects</v>
          </cell>
          <cell r="O1315">
            <v>2510563.71</v>
          </cell>
          <cell r="R1315">
            <v>1826590.15</v>
          </cell>
          <cell r="U1315">
            <v>1659714.01</v>
          </cell>
          <cell r="X1315">
            <v>7253205.5154485041</v>
          </cell>
        </row>
        <row r="1316">
          <cell r="N1316" t="str">
            <v>Accumulative Quarterly Total</v>
          </cell>
          <cell r="O1316">
            <v>2510563.71</v>
          </cell>
          <cell r="R1316">
            <v>4337153.8599999994</v>
          </cell>
          <cell r="U1316">
            <v>5996867.8699999992</v>
          </cell>
          <cell r="X1316">
            <v>13250073.385448504</v>
          </cell>
        </row>
        <row r="1318">
          <cell r="N1318" t="str">
            <v>Submitted Projects Monthly Total</v>
          </cell>
          <cell r="O1318">
            <v>1902451.31</v>
          </cell>
          <cell r="P1318">
            <v>608112.4</v>
          </cell>
          <cell r="Q1318">
            <v>0</v>
          </cell>
          <cell r="R1318">
            <v>1106590.1499999999</v>
          </cell>
          <cell r="S1318">
            <v>350000</v>
          </cell>
          <cell r="T1318">
            <v>370000</v>
          </cell>
          <cell r="U1318">
            <v>760714.01</v>
          </cell>
          <cell r="V1318">
            <v>645000</v>
          </cell>
          <cell r="W1318">
            <v>254000</v>
          </cell>
          <cell r="X1318">
            <v>291755.18</v>
          </cell>
          <cell r="Y1318">
            <v>150705.13</v>
          </cell>
          <cell r="Z1318">
            <v>6810745.2054485045</v>
          </cell>
        </row>
        <row r="1319">
          <cell r="N1319" t="str">
            <v>Accumulative Monthly Total</v>
          </cell>
          <cell r="O1319">
            <v>1902451.31</v>
          </cell>
          <cell r="P1319">
            <v>2510563.71</v>
          </cell>
          <cell r="Q1319">
            <v>2510563.71</v>
          </cell>
          <cell r="R1319">
            <v>3617153.86</v>
          </cell>
          <cell r="S1319">
            <v>3967153.86</v>
          </cell>
          <cell r="T1319">
            <v>4337153.8599999994</v>
          </cell>
          <cell r="U1319">
            <v>5097867.8699999992</v>
          </cell>
          <cell r="V1319">
            <v>5742867.8699999992</v>
          </cell>
          <cell r="W1319">
            <v>5996867.8699999992</v>
          </cell>
          <cell r="X1319">
            <v>6288623.0499999989</v>
          </cell>
          <cell r="Y1319">
            <v>6439328.1799999988</v>
          </cell>
          <cell r="Z1319">
            <v>13250073.385448504</v>
          </cell>
        </row>
        <row r="1321">
          <cell r="N1321" t="str">
            <v>Certified / Estimated Expenditure on Registered Projects Monthly Total</v>
          </cell>
          <cell r="O1321">
            <v>1902451.31</v>
          </cell>
          <cell r="P1321">
            <v>608112.4</v>
          </cell>
          <cell r="Q1321">
            <v>0</v>
          </cell>
          <cell r="R1321">
            <v>1106590.1499999999</v>
          </cell>
          <cell r="S1321">
            <v>350000</v>
          </cell>
          <cell r="T1321">
            <v>370000</v>
          </cell>
          <cell r="U1321">
            <v>760714.01</v>
          </cell>
          <cell r="V1321">
            <v>645000</v>
          </cell>
          <cell r="W1321">
            <v>254000</v>
          </cell>
          <cell r="X1321">
            <v>291755.18</v>
          </cell>
          <cell r="Y1321">
            <v>150705.13</v>
          </cell>
          <cell r="Z1321">
            <v>6810745.2054485045</v>
          </cell>
        </row>
        <row r="1322">
          <cell r="N1322" t="str">
            <v>Accumulative Total</v>
          </cell>
          <cell r="O1322">
            <v>1902451.31</v>
          </cell>
          <cell r="P1322">
            <v>2510563.71</v>
          </cell>
          <cell r="Q1322">
            <v>2510563.71</v>
          </cell>
          <cell r="R1322">
            <v>3617153.86</v>
          </cell>
          <cell r="S1322">
            <v>3967153.86</v>
          </cell>
          <cell r="T1322">
            <v>4337153.8599999994</v>
          </cell>
          <cell r="U1322">
            <v>5097867.8699999992</v>
          </cell>
          <cell r="V1322">
            <v>5742867.8699999992</v>
          </cell>
          <cell r="W1322">
            <v>5996867.8699999992</v>
          </cell>
          <cell r="X1322">
            <v>6288623.0499999989</v>
          </cell>
          <cell r="Y1322">
            <v>6439328.1799999988</v>
          </cell>
          <cell r="Z1322">
            <v>13250073.385448504</v>
          </cell>
        </row>
        <row r="1324">
          <cell r="N1324" t="str">
            <v>2006/07 Baseline Estimate</v>
          </cell>
          <cell r="O1324">
            <v>200560.51</v>
          </cell>
          <cell r="P1324">
            <v>180000</v>
          </cell>
          <cell r="Q1324">
            <v>120000</v>
          </cell>
          <cell r="R1324">
            <v>650000</v>
          </cell>
          <cell r="S1324">
            <v>350000</v>
          </cell>
          <cell r="T1324">
            <v>700000</v>
          </cell>
          <cell r="U1324">
            <v>450000</v>
          </cell>
          <cell r="V1324">
            <v>250000</v>
          </cell>
          <cell r="W1324">
            <v>100000</v>
          </cell>
          <cell r="X1324">
            <v>100000</v>
          </cell>
          <cell r="Y1324">
            <v>500000</v>
          </cell>
          <cell r="Z1324">
            <v>455000</v>
          </cell>
        </row>
        <row r="1325">
          <cell r="N1325" t="str">
            <v>Accumulative Total</v>
          </cell>
          <cell r="O1325">
            <v>200560.51</v>
          </cell>
          <cell r="P1325">
            <v>380560.51</v>
          </cell>
          <cell r="Q1325">
            <v>500560.51</v>
          </cell>
          <cell r="R1325">
            <v>1150560.51</v>
          </cell>
          <cell r="S1325">
            <v>1500560.51</v>
          </cell>
          <cell r="T1325">
            <v>2200560.5099999998</v>
          </cell>
          <cell r="U1325">
            <v>2650560.5099999998</v>
          </cell>
          <cell r="V1325">
            <v>2900560.51</v>
          </cell>
          <cell r="W1325">
            <v>3000560.51</v>
          </cell>
          <cell r="X1325">
            <v>3100560.51</v>
          </cell>
          <cell r="Y1325">
            <v>3600560.51</v>
          </cell>
          <cell r="Z1325">
            <v>4055560.51</v>
          </cell>
        </row>
        <row r="1326">
          <cell r="N1326" t="str">
            <v xml:space="preserve"> </v>
          </cell>
        </row>
        <row r="1327">
          <cell r="C1327" t="str">
            <v>CMIP Projects with expenditure up to 31 March 2006</v>
          </cell>
        </row>
        <row r="1328">
          <cell r="C1328" t="str">
            <v>IMPL</v>
          </cell>
          <cell r="D1328">
            <v>2255.1</v>
          </cell>
          <cell r="H1328" t="str">
            <v>Oudtshoorn</v>
          </cell>
          <cell r="I1328" t="str">
            <v>P</v>
          </cell>
          <cell r="J1328" t="str">
            <v>Oudtshoorn</v>
          </cell>
          <cell r="K1328" t="str">
            <v>Refuse Removal</v>
          </cell>
          <cell r="L1328">
            <v>645500</v>
          </cell>
          <cell r="M1328">
            <v>447786.53</v>
          </cell>
          <cell r="N1328">
            <v>197713.47</v>
          </cell>
          <cell r="Z1328">
            <v>197713.47</v>
          </cell>
          <cell r="AD1328" t="str">
            <v>Oudtshoorn: Upgrade Waste Disposal Site</v>
          </cell>
          <cell r="AE1328">
            <v>645500</v>
          </cell>
          <cell r="AF1328">
            <v>447786.53</v>
          </cell>
          <cell r="AG1328">
            <v>197713.47</v>
          </cell>
          <cell r="AH1328">
            <v>0</v>
          </cell>
          <cell r="AJ1328" t="str">
            <v xml:space="preserve"> </v>
          </cell>
          <cell r="AL1328">
            <v>37498</v>
          </cell>
          <cell r="AN1328" t="str">
            <v>30/10/2002</v>
          </cell>
          <cell r="AO1328" t="str">
            <v/>
          </cell>
          <cell r="AP1328" t="str">
            <v>30/03/2003</v>
          </cell>
          <cell r="AQ1328" t="str">
            <v/>
          </cell>
          <cell r="AR1328" t="str">
            <v>PRE-IMP</v>
          </cell>
          <cell r="AS1328" t="str">
            <v>2006/07</v>
          </cell>
        </row>
        <row r="1329">
          <cell r="K1329" t="str">
            <v>Total Discontinued CMIP Projects</v>
          </cell>
          <cell r="L1329">
            <v>645500</v>
          </cell>
          <cell r="M1329">
            <v>447786.53</v>
          </cell>
          <cell r="N1329">
            <v>197713.47</v>
          </cell>
          <cell r="O1329">
            <v>0</v>
          </cell>
          <cell r="P1329">
            <v>0</v>
          </cell>
          <cell r="Q1329">
            <v>0</v>
          </cell>
          <cell r="R1329">
            <v>0</v>
          </cell>
          <cell r="S1329">
            <v>0</v>
          </cell>
          <cell r="T1329">
            <v>0</v>
          </cell>
          <cell r="U1329">
            <v>0</v>
          </cell>
          <cell r="V1329">
            <v>0</v>
          </cell>
          <cell r="W1329">
            <v>0</v>
          </cell>
          <cell r="X1329">
            <v>0</v>
          </cell>
          <cell r="Y1329">
            <v>0</v>
          </cell>
          <cell r="Z1329">
            <v>197713.47</v>
          </cell>
          <cell r="AA1329">
            <v>0</v>
          </cell>
          <cell r="AD1329" t="str">
            <v>Total Discontinued CMIP Projects</v>
          </cell>
          <cell r="AE1329">
            <v>645500</v>
          </cell>
          <cell r="AF1329">
            <v>447786.53</v>
          </cell>
          <cell r="AG1329">
            <v>197713.47</v>
          </cell>
          <cell r="AH1329">
            <v>0</v>
          </cell>
        </row>
        <row r="1330">
          <cell r="N1330" t="str">
            <v>Accumulative Total Discontinued CMIP Projects</v>
          </cell>
          <cell r="O1330">
            <v>0</v>
          </cell>
          <cell r="P1330">
            <v>0</v>
          </cell>
          <cell r="Q1330">
            <v>0</v>
          </cell>
          <cell r="R1330">
            <v>0</v>
          </cell>
          <cell r="S1330">
            <v>0</v>
          </cell>
          <cell r="T1330">
            <v>0</v>
          </cell>
          <cell r="U1330">
            <v>0</v>
          </cell>
          <cell r="V1330">
            <v>0</v>
          </cell>
          <cell r="W1330">
            <v>0</v>
          </cell>
          <cell r="X1330">
            <v>0</v>
          </cell>
          <cell r="Y1330">
            <v>0</v>
          </cell>
          <cell r="Z1330">
            <v>197713.47</v>
          </cell>
        </row>
        <row r="1332">
          <cell r="C1332" t="str">
            <v>MIG Projects</v>
          </cell>
        </row>
        <row r="1333">
          <cell r="C1333" t="str">
            <v>REG</v>
          </cell>
          <cell r="D1333">
            <v>3931</v>
          </cell>
          <cell r="H1333" t="str">
            <v>Oudtshoorn</v>
          </cell>
          <cell r="I1333" t="str">
            <v>P</v>
          </cell>
          <cell r="J1333" t="str">
            <v>Grootkop</v>
          </cell>
          <cell r="K1333" t="str">
            <v>Old/New Solid Waste Disposal Site (Solid Waste) Ph 3</v>
          </cell>
          <cell r="L1333">
            <v>420000</v>
          </cell>
          <cell r="M1333">
            <v>0</v>
          </cell>
          <cell r="N1333">
            <v>420000</v>
          </cell>
          <cell r="Z1333">
            <v>420000</v>
          </cell>
          <cell r="AD1333" t="str">
            <v>Grootkop: Old/New Solid Waste Disposal Site (Solid Waste) Ph 3</v>
          </cell>
          <cell r="AE1333">
            <v>420000</v>
          </cell>
          <cell r="AF1333">
            <v>0</v>
          </cell>
          <cell r="AG1333">
            <v>420000</v>
          </cell>
          <cell r="AH1333">
            <v>0</v>
          </cell>
          <cell r="AO1333" t="str">
            <v/>
          </cell>
          <cell r="AQ1333" t="str">
            <v/>
          </cell>
        </row>
        <row r="1334">
          <cell r="C1334" t="str">
            <v>PRE-IMP</v>
          </cell>
          <cell r="D1334">
            <v>3933</v>
          </cell>
          <cell r="H1334" t="str">
            <v>Oudtshoorn</v>
          </cell>
          <cell r="I1334" t="str">
            <v>B</v>
          </cell>
          <cell r="J1334" t="str">
            <v>Bridgton</v>
          </cell>
          <cell r="K1334" t="str">
            <v>Rehabilitate Streets &amp; Associated Stormwater</v>
          </cell>
          <cell r="L1334">
            <v>6050000</v>
          </cell>
          <cell r="M1334">
            <v>140275.5</v>
          </cell>
          <cell r="N1334">
            <v>5909724.5</v>
          </cell>
          <cell r="Z1334">
            <v>5909724.5</v>
          </cell>
          <cell r="AD1334" t="str">
            <v>Bridgton: Rehabilitate Streets &amp; Associated Stormwater</v>
          </cell>
          <cell r="AE1334">
            <v>6050000</v>
          </cell>
          <cell r="AF1334">
            <v>140275.5</v>
          </cell>
          <cell r="AG1334">
            <v>5909724.5</v>
          </cell>
          <cell r="AH1334">
            <v>0</v>
          </cell>
          <cell r="AJ1334">
            <v>37864</v>
          </cell>
          <cell r="AK1334">
            <v>37772</v>
          </cell>
          <cell r="AL1334">
            <v>37772</v>
          </cell>
          <cell r="AM1334">
            <v>37772</v>
          </cell>
          <cell r="AN1334">
            <v>37864</v>
          </cell>
          <cell r="AO1334">
            <v>37864</v>
          </cell>
          <cell r="AP1334">
            <v>38898</v>
          </cell>
          <cell r="AQ1334" t="str">
            <v/>
          </cell>
        </row>
        <row r="1335">
          <cell r="C1335" t="str">
            <v>PRE-IMP</v>
          </cell>
          <cell r="D1335" t="str">
            <v>0258/BW/0607</v>
          </cell>
          <cell r="H1335" t="str">
            <v>Oudtshoorn</v>
          </cell>
          <cell r="I1335" t="str">
            <v>B</v>
          </cell>
          <cell r="J1335" t="str">
            <v>Schoemanshoek/Buffeldsdrift</v>
          </cell>
          <cell r="K1335" t="str">
            <v>New Water Provision</v>
          </cell>
          <cell r="L1335">
            <v>1013000</v>
          </cell>
          <cell r="M1335">
            <v>49894.3</v>
          </cell>
          <cell r="N1335">
            <v>772350</v>
          </cell>
          <cell r="R1335">
            <v>275000</v>
          </cell>
          <cell r="S1335">
            <v>115000</v>
          </cell>
          <cell r="T1335">
            <v>135000</v>
          </cell>
          <cell r="U1335">
            <v>85000</v>
          </cell>
          <cell r="V1335">
            <v>30000</v>
          </cell>
          <cell r="W1335">
            <v>19000</v>
          </cell>
          <cell r="X1335">
            <v>32300</v>
          </cell>
          <cell r="Y1335">
            <v>32300</v>
          </cell>
          <cell r="Z1335">
            <v>48750</v>
          </cell>
          <cell r="AA1335">
            <v>190755.7</v>
          </cell>
          <cell r="AD1335" t="str">
            <v>Oudtshoorn: Schoemanshoek/Buffelsdrift: New Water Provision</v>
          </cell>
          <cell r="AE1335">
            <v>1013000</v>
          </cell>
          <cell r="AF1335">
            <v>49894.3</v>
          </cell>
          <cell r="AG1335">
            <v>772350</v>
          </cell>
          <cell r="AH1335">
            <v>525000</v>
          </cell>
          <cell r="AO1335" t="str">
            <v/>
          </cell>
          <cell r="AQ1335" t="str">
            <v/>
          </cell>
        </row>
        <row r="1336">
          <cell r="C1336" t="str">
            <v>IMPL</v>
          </cell>
          <cell r="D1336">
            <v>3890</v>
          </cell>
          <cell r="H1336" t="str">
            <v>Oudtshoorn</v>
          </cell>
          <cell r="I1336" t="str">
            <v>P</v>
          </cell>
          <cell r="J1336" t="str">
            <v>Grootkop</v>
          </cell>
          <cell r="K1336" t="str">
            <v>Old/New Solid Waste Disposal Site (Refuse Removal) Ph 1&amp;2</v>
          </cell>
          <cell r="L1336">
            <v>645500</v>
          </cell>
          <cell r="M1336">
            <v>192084.36</v>
          </cell>
          <cell r="N1336">
            <v>453415.64</v>
          </cell>
          <cell r="R1336">
            <v>20000</v>
          </cell>
          <cell r="S1336">
            <v>20000</v>
          </cell>
          <cell r="T1336">
            <v>20000</v>
          </cell>
          <cell r="U1336">
            <v>100000</v>
          </cell>
          <cell r="V1336">
            <v>100000</v>
          </cell>
          <cell r="W1336">
            <v>20000</v>
          </cell>
          <cell r="X1336">
            <v>44450</v>
          </cell>
          <cell r="Y1336">
            <v>103405.13</v>
          </cell>
          <cell r="Z1336">
            <v>25560.51</v>
          </cell>
          <cell r="AD1336" t="str">
            <v>Oudtshoorn: Grootkop: Old/New Solid Waste Disposal Site (Refuse Removal) Ph 1&amp;2</v>
          </cell>
          <cell r="AE1336">
            <v>645500</v>
          </cell>
          <cell r="AF1336">
            <v>192084.36</v>
          </cell>
          <cell r="AG1336">
            <v>453415.64</v>
          </cell>
          <cell r="AH1336">
            <v>60000</v>
          </cell>
          <cell r="AO1336" t="str">
            <v/>
          </cell>
          <cell r="AQ1336" t="str">
            <v/>
          </cell>
          <cell r="AR1336" t="str">
            <v>Pending</v>
          </cell>
          <cell r="AS1336" t="str">
            <v>Awaiting dplg approval</v>
          </cell>
        </row>
        <row r="1337">
          <cell r="C1337" t="str">
            <v>IMPL</v>
          </cell>
          <cell r="D1337" t="str">
            <v>0177/BS/0506</v>
          </cell>
          <cell r="H1337" t="str">
            <v>Oudtshoorn</v>
          </cell>
          <cell r="I1337" t="str">
            <v>B</v>
          </cell>
          <cell r="J1337" t="str">
            <v>Nippon</v>
          </cell>
          <cell r="K1337" t="str">
            <v>New Main Sewer Outfall East Pipeline</v>
          </cell>
          <cell r="L1337">
            <v>2948040</v>
          </cell>
          <cell r="M1337">
            <v>1548034.82</v>
          </cell>
          <cell r="N1337">
            <v>1400005.18</v>
          </cell>
          <cell r="U1337">
            <v>500000</v>
          </cell>
          <cell r="V1337">
            <v>500000</v>
          </cell>
          <cell r="W1337">
            <v>200000</v>
          </cell>
          <cell r="X1337">
            <v>200005.18</v>
          </cell>
          <cell r="AD1337" t="str">
            <v>Nippon: New Main Sewer Outfall</v>
          </cell>
          <cell r="AE1337">
            <v>2948040</v>
          </cell>
          <cell r="AF1337">
            <v>1548034.82</v>
          </cell>
          <cell r="AG1337">
            <v>1400005.18</v>
          </cell>
          <cell r="AH1337">
            <v>0</v>
          </cell>
          <cell r="AJ1337">
            <v>38776</v>
          </cell>
          <cell r="AL1337">
            <v>38732</v>
          </cell>
          <cell r="AN1337">
            <v>38786</v>
          </cell>
          <cell r="AP1337">
            <v>39051</v>
          </cell>
          <cell r="AR1337" t="str">
            <v>IMPL</v>
          </cell>
          <cell r="AS1337" t="str">
            <v>Project in construction</v>
          </cell>
        </row>
        <row r="1338">
          <cell r="C1338" t="str">
            <v>IMPL</v>
          </cell>
          <cell r="D1338" t="str">
            <v>0140/PCF/0506</v>
          </cell>
          <cell r="H1338" t="str">
            <v>Oudtshoorn</v>
          </cell>
          <cell r="I1338" t="str">
            <v>P</v>
          </cell>
          <cell r="J1338" t="str">
            <v>Oudtshoorn</v>
          </cell>
          <cell r="K1338" t="str">
            <v>New Rehabilitation Centre for HIV/AIDS</v>
          </cell>
          <cell r="L1338">
            <v>2280000</v>
          </cell>
          <cell r="M1338">
            <v>2235996.88</v>
          </cell>
          <cell r="N1338">
            <v>44003.12</v>
          </cell>
          <cell r="Z1338">
            <v>44003.12</v>
          </cell>
          <cell r="AD1338" t="str">
            <v>Oudtshoorn: New Rehabilitation Centre for HIV/AIDS</v>
          </cell>
          <cell r="AE1338">
            <v>2280000</v>
          </cell>
          <cell r="AF1338">
            <v>2235996.88</v>
          </cell>
          <cell r="AG1338">
            <v>44003.12</v>
          </cell>
          <cell r="AH1338">
            <v>0</v>
          </cell>
          <cell r="AR1338" t="str">
            <v>IMPL</v>
          </cell>
          <cell r="AS1338" t="str">
            <v>Project in construction</v>
          </cell>
        </row>
        <row r="1339">
          <cell r="C1339" t="str">
            <v>IMPL</v>
          </cell>
          <cell r="D1339" t="str">
            <v>0127/BS/0506</v>
          </cell>
          <cell r="H1339" t="str">
            <v>Oudtshoorn</v>
          </cell>
          <cell r="I1339" t="str">
            <v>B</v>
          </cell>
          <cell r="J1339" t="str">
            <v>Oudtshoorn</v>
          </cell>
          <cell r="K1339" t="str">
            <v>Upgrade Waste Water Treatment</v>
          </cell>
          <cell r="L1339">
            <v>11400000</v>
          </cell>
          <cell r="M1339">
            <v>309419.61</v>
          </cell>
          <cell r="N1339">
            <v>521612.32</v>
          </cell>
          <cell r="P1339">
            <v>96292.94</v>
          </cell>
          <cell r="R1339">
            <v>425319.38</v>
          </cell>
          <cell r="AA1339">
            <v>10568968.07</v>
          </cell>
          <cell r="AB1339" t="str">
            <v>R8,068,968.07 for 2009/10</v>
          </cell>
          <cell r="AD1339" t="str">
            <v>Oudtshoorn: Upgrade Waste Water Treatment Works</v>
          </cell>
          <cell r="AE1339">
            <v>11400000</v>
          </cell>
          <cell r="AF1339">
            <v>309419.61</v>
          </cell>
          <cell r="AG1339">
            <v>521612.32</v>
          </cell>
          <cell r="AH1339">
            <v>521612.32</v>
          </cell>
          <cell r="AJ1339">
            <v>38776</v>
          </cell>
          <cell r="AK1339">
            <v>39142</v>
          </cell>
          <cell r="AL1339">
            <v>38747</v>
          </cell>
          <cell r="AM1339">
            <v>39136</v>
          </cell>
          <cell r="AN1339" t="str">
            <v>10/03/2006</v>
          </cell>
          <cell r="AO1339">
            <v>39160</v>
          </cell>
          <cell r="AP1339" t="str">
            <v>30/11/2006</v>
          </cell>
          <cell r="AQ1339" t="str">
            <v/>
          </cell>
          <cell r="AR1339" t="str">
            <v>PRE-IMP</v>
          </cell>
          <cell r="AS1339" t="str">
            <v>Design stage;  investigation</v>
          </cell>
        </row>
        <row r="1340">
          <cell r="C1340" t="str">
            <v>IMPL</v>
          </cell>
          <cell r="D1340">
            <v>3880</v>
          </cell>
          <cell r="H1340" t="str">
            <v>Oudtshoorn</v>
          </cell>
          <cell r="I1340" t="str">
            <v>P</v>
          </cell>
          <cell r="J1340" t="str">
            <v>Oudtshoorn</v>
          </cell>
          <cell r="K1340" t="str">
            <v>Upgrade Sports Facilities</v>
          </cell>
          <cell r="L1340">
            <v>1500000</v>
          </cell>
          <cell r="M1340">
            <v>261996.95</v>
          </cell>
          <cell r="N1340">
            <v>738003.05</v>
          </cell>
          <cell r="P1340">
            <v>77289.039999999994</v>
          </cell>
          <cell r="R1340">
            <v>200000</v>
          </cell>
          <cell r="S1340">
            <v>200000</v>
          </cell>
          <cell r="T1340">
            <v>200000</v>
          </cell>
          <cell r="U1340">
            <v>60714.01</v>
          </cell>
          <cell r="AA1340">
            <v>500000</v>
          </cell>
          <cell r="AD1340" t="str">
            <v>Oudtshoorn: Upgrade Sports Facilities</v>
          </cell>
          <cell r="AE1340">
            <v>1500000</v>
          </cell>
          <cell r="AF1340">
            <v>261996.95</v>
          </cell>
          <cell r="AG1340">
            <v>738003.05</v>
          </cell>
          <cell r="AH1340">
            <v>677289.04</v>
          </cell>
          <cell r="AJ1340">
            <v>39085</v>
          </cell>
          <cell r="AL1340">
            <v>39085</v>
          </cell>
          <cell r="AN1340">
            <v>39085</v>
          </cell>
          <cell r="AO1340" t="str">
            <v/>
          </cell>
          <cell r="AP1340">
            <v>39172</v>
          </cell>
          <cell r="AQ1340" t="str">
            <v/>
          </cell>
        </row>
        <row r="1341">
          <cell r="K1341" t="str">
            <v>Total MIG Projects</v>
          </cell>
          <cell r="L1341">
            <v>26256540</v>
          </cell>
          <cell r="M1341">
            <v>4737702.42</v>
          </cell>
          <cell r="N1341">
            <v>10259113.810000001</v>
          </cell>
          <cell r="O1341">
            <v>0</v>
          </cell>
          <cell r="P1341">
            <v>173581.97999999998</v>
          </cell>
          <cell r="Q1341">
            <v>0</v>
          </cell>
          <cell r="R1341">
            <v>920319.38</v>
          </cell>
          <cell r="S1341">
            <v>335000</v>
          </cell>
          <cell r="T1341">
            <v>355000</v>
          </cell>
          <cell r="U1341">
            <v>745714.01</v>
          </cell>
          <cell r="V1341">
            <v>630000</v>
          </cell>
          <cell r="W1341">
            <v>239000</v>
          </cell>
          <cell r="X1341">
            <v>276755.18</v>
          </cell>
          <cell r="Y1341">
            <v>135705.13</v>
          </cell>
          <cell r="Z1341">
            <v>6448038.1299999999</v>
          </cell>
          <cell r="AA1341">
            <v>11259723.77</v>
          </cell>
          <cell r="AD1341" t="str">
            <v>Total MIG Projects</v>
          </cell>
          <cell r="AE1341">
            <v>26256540</v>
          </cell>
          <cell r="AF1341">
            <v>4737702.42</v>
          </cell>
          <cell r="AG1341">
            <v>10259113.810000001</v>
          </cell>
          <cell r="AH1341">
            <v>1783901.36</v>
          </cell>
        </row>
        <row r="1342">
          <cell r="N1342" t="str">
            <v>Accumulative Total MIG Projects</v>
          </cell>
          <cell r="O1342">
            <v>0</v>
          </cell>
          <cell r="P1342">
            <v>173581.97999999998</v>
          </cell>
          <cell r="Q1342">
            <v>173581.97999999998</v>
          </cell>
          <cell r="R1342">
            <v>1093901.3599999999</v>
          </cell>
          <cell r="S1342">
            <v>1428901.3599999999</v>
          </cell>
          <cell r="T1342">
            <v>1783901.3599999999</v>
          </cell>
          <cell r="U1342">
            <v>2529615.37</v>
          </cell>
          <cell r="V1342">
            <v>3159615.37</v>
          </cell>
          <cell r="W1342">
            <v>3398615.37</v>
          </cell>
          <cell r="X1342">
            <v>3675370.5500000003</v>
          </cell>
          <cell r="Y1342">
            <v>3811075.68</v>
          </cell>
          <cell r="Z1342">
            <v>10259113.810000001</v>
          </cell>
        </row>
        <row r="1344">
          <cell r="C1344" t="str">
            <v>MIG Flood Damage Projects</v>
          </cell>
        </row>
        <row r="1345">
          <cell r="C1345" t="str">
            <v>IMPL</v>
          </cell>
          <cell r="D1345">
            <v>123035</v>
          </cell>
          <cell r="H1345" t="str">
            <v>Oudtshoorn</v>
          </cell>
          <cell r="I1345" t="str">
            <v>B</v>
          </cell>
          <cell r="J1345" t="str">
            <v>Oudtshoorn: Flood Damage</v>
          </cell>
          <cell r="K1345" t="str">
            <v>Rehab Low Water Bridges &amp; Stormwater</v>
          </cell>
          <cell r="L1345">
            <v>7000000</v>
          </cell>
          <cell r="M1345">
            <v>4523742.53</v>
          </cell>
          <cell r="N1345">
            <v>2476257.4700000002</v>
          </cell>
          <cell r="O1345">
            <v>1902451.31</v>
          </cell>
          <cell r="P1345">
            <v>417535.39</v>
          </cell>
          <cell r="R1345">
            <v>156270.76999999999</v>
          </cell>
          <cell r="AD1345" t="str">
            <v>Oudtshoorn: Flood Damage: Rehabilitate Low Water Bridges &amp; Associated Stormwater</v>
          </cell>
          <cell r="AE1345">
            <v>7000000</v>
          </cell>
          <cell r="AF1345">
            <v>4523742.53</v>
          </cell>
          <cell r="AG1345">
            <v>2476257.4700000002</v>
          </cell>
          <cell r="AH1345">
            <v>2476257.4700000002</v>
          </cell>
          <cell r="AO1345" t="str">
            <v/>
          </cell>
          <cell r="AQ1345" t="str">
            <v/>
          </cell>
        </row>
        <row r="1346">
          <cell r="L1346">
            <v>0</v>
          </cell>
          <cell r="M1346">
            <v>0</v>
          </cell>
          <cell r="N1346">
            <v>0</v>
          </cell>
          <cell r="AF1346">
            <v>0</v>
          </cell>
          <cell r="AG1346">
            <v>0</v>
          </cell>
          <cell r="AH1346">
            <v>0</v>
          </cell>
        </row>
        <row r="1347">
          <cell r="K1347" t="str">
            <v>Total MIG Flood Damage Projects</v>
          </cell>
          <cell r="L1347">
            <v>7000000</v>
          </cell>
          <cell r="M1347">
            <v>4523742.53</v>
          </cell>
          <cell r="N1347">
            <v>2476257.4700000002</v>
          </cell>
          <cell r="O1347">
            <v>1902451.31</v>
          </cell>
          <cell r="P1347">
            <v>417535.39</v>
          </cell>
          <cell r="Q1347">
            <v>0</v>
          </cell>
          <cell r="R1347">
            <v>156270.76999999999</v>
          </cell>
          <cell r="S1347">
            <v>0</v>
          </cell>
          <cell r="T1347">
            <v>0</v>
          </cell>
          <cell r="U1347">
            <v>0</v>
          </cell>
          <cell r="V1347">
            <v>0</v>
          </cell>
          <cell r="W1347">
            <v>0</v>
          </cell>
          <cell r="X1347">
            <v>0</v>
          </cell>
          <cell r="Y1347">
            <v>0</v>
          </cell>
          <cell r="Z1347">
            <v>0</v>
          </cell>
          <cell r="AA1347">
            <v>0</v>
          </cell>
          <cell r="AD1347" t="str">
            <v>Total MIG Flood Damage Projects</v>
          </cell>
          <cell r="AE1347">
            <v>7000000</v>
          </cell>
          <cell r="AF1347">
            <v>4523742.53</v>
          </cell>
          <cell r="AG1347">
            <v>2476257.4700000002</v>
          </cell>
          <cell r="AH1347">
            <v>2476257.4700000002</v>
          </cell>
        </row>
        <row r="1348">
          <cell r="N1348" t="str">
            <v>Accumulative Total MIG Flood Damage Projects</v>
          </cell>
          <cell r="O1348">
            <v>1902451.31</v>
          </cell>
          <cell r="P1348">
            <v>2319986.7000000002</v>
          </cell>
          <cell r="Q1348">
            <v>2319986.7000000002</v>
          </cell>
          <cell r="R1348">
            <v>2476257.4700000002</v>
          </cell>
          <cell r="S1348">
            <v>2476257.4700000002</v>
          </cell>
          <cell r="T1348">
            <v>2476257.4700000002</v>
          </cell>
          <cell r="U1348">
            <v>2476257.4700000002</v>
          </cell>
          <cell r="V1348">
            <v>2476257.4700000002</v>
          </cell>
          <cell r="W1348">
            <v>2476257.4700000002</v>
          </cell>
          <cell r="X1348">
            <v>2476257.4700000002</v>
          </cell>
          <cell r="Y1348">
            <v>2476257.4700000002</v>
          </cell>
          <cell r="Z1348">
            <v>2476257.4700000002</v>
          </cell>
        </row>
        <row r="1350">
          <cell r="C1350" t="str">
            <v>SMIF Projects</v>
          </cell>
        </row>
        <row r="1351">
          <cell r="C1351" t="str">
            <v>IMPL</v>
          </cell>
          <cell r="D1351" t="str">
            <v>006/SMIF/0506</v>
          </cell>
          <cell r="H1351" t="str">
            <v>Oudtshoorn</v>
          </cell>
          <cell r="I1351" t="str">
            <v>B</v>
          </cell>
          <cell r="J1351" t="str">
            <v>Ladismith</v>
          </cell>
          <cell r="K1351" t="str">
            <v>New Bulk Water Supply: Integration of Water Sources</v>
          </cell>
          <cell r="L1351">
            <v>930000</v>
          </cell>
          <cell r="M1351">
            <v>815789.39</v>
          </cell>
          <cell r="N1351">
            <v>114210.61</v>
          </cell>
          <cell r="Z1351">
            <v>114210.61</v>
          </cell>
          <cell r="AD1351" t="str">
            <v>Ladismith: New Bulk Water Supply: Integration of Water Sources</v>
          </cell>
          <cell r="AE1351">
            <v>930000</v>
          </cell>
          <cell r="AF1351">
            <v>815789.39</v>
          </cell>
          <cell r="AG1351">
            <v>114210.61</v>
          </cell>
          <cell r="AH1351">
            <v>0</v>
          </cell>
          <cell r="AJ1351">
            <v>38626</v>
          </cell>
          <cell r="AL1351">
            <v>38626</v>
          </cell>
          <cell r="AN1351">
            <v>38626</v>
          </cell>
          <cell r="AP1351">
            <v>38807</v>
          </cell>
          <cell r="AR1351" t="str">
            <v>PRE-IMP</v>
          </cell>
          <cell r="AS1351" t="str">
            <v>EIA in progress</v>
          </cell>
        </row>
        <row r="1352">
          <cell r="K1352" t="str">
            <v>Total SMIF Projects</v>
          </cell>
          <cell r="L1352">
            <v>930000</v>
          </cell>
          <cell r="M1352">
            <v>815789.39</v>
          </cell>
          <cell r="N1352">
            <v>114210.61</v>
          </cell>
          <cell r="O1352">
            <v>0</v>
          </cell>
          <cell r="P1352">
            <v>0</v>
          </cell>
          <cell r="Q1352">
            <v>0</v>
          </cell>
          <cell r="R1352">
            <v>0</v>
          </cell>
          <cell r="S1352">
            <v>0</v>
          </cell>
          <cell r="T1352">
            <v>0</v>
          </cell>
          <cell r="U1352">
            <v>0</v>
          </cell>
          <cell r="V1352">
            <v>0</v>
          </cell>
          <cell r="W1352">
            <v>0</v>
          </cell>
          <cell r="X1352">
            <v>0</v>
          </cell>
          <cell r="Y1352">
            <v>0</v>
          </cell>
          <cell r="Z1352">
            <v>114210.61</v>
          </cell>
          <cell r="AA1352">
            <v>0</v>
          </cell>
          <cell r="AD1352" t="str">
            <v>Total SMIF Projects</v>
          </cell>
          <cell r="AE1352">
            <v>930000</v>
          </cell>
          <cell r="AF1352">
            <v>815789.39</v>
          </cell>
          <cell r="AG1352">
            <v>114210.61</v>
          </cell>
          <cell r="AH1352">
            <v>0</v>
          </cell>
        </row>
        <row r="1353">
          <cell r="N1353" t="str">
            <v>Accumulative Total SMIF Projects</v>
          </cell>
          <cell r="O1353">
            <v>0</v>
          </cell>
          <cell r="P1353">
            <v>0</v>
          </cell>
          <cell r="Q1353">
            <v>0</v>
          </cell>
          <cell r="R1353">
            <v>0</v>
          </cell>
          <cell r="S1353">
            <v>0</v>
          </cell>
          <cell r="T1353">
            <v>0</v>
          </cell>
          <cell r="U1353">
            <v>0</v>
          </cell>
          <cell r="V1353">
            <v>0</v>
          </cell>
          <cell r="W1353">
            <v>0</v>
          </cell>
          <cell r="X1353">
            <v>0</v>
          </cell>
          <cell r="Y1353">
            <v>0</v>
          </cell>
          <cell r="Z1353">
            <v>114210.61</v>
          </cell>
        </row>
        <row r="1355">
          <cell r="C1355" t="str">
            <v>PMU Projects</v>
          </cell>
        </row>
        <row r="1356">
          <cell r="C1356" t="str">
            <v>IMPL</v>
          </cell>
          <cell r="D1356" t="str">
            <v>PMU/0708/045</v>
          </cell>
          <cell r="H1356" t="str">
            <v>Oudtshoorn</v>
          </cell>
          <cell r="J1356" t="str">
            <v>Oudtshoorn</v>
          </cell>
          <cell r="K1356" t="str">
            <v>PMU 2007/08</v>
          </cell>
          <cell r="L1356">
            <v>202778.02544850484</v>
          </cell>
          <cell r="M1356">
            <v>0</v>
          </cell>
          <cell r="N1356">
            <v>202778.02544850481</v>
          </cell>
          <cell r="P1356">
            <v>16995.03</v>
          </cell>
          <cell r="R1356">
            <v>30000</v>
          </cell>
          <cell r="S1356">
            <v>15000</v>
          </cell>
          <cell r="T1356">
            <v>15000</v>
          </cell>
          <cell r="U1356">
            <v>15000</v>
          </cell>
          <cell r="V1356">
            <v>15000</v>
          </cell>
          <cell r="W1356">
            <v>15000</v>
          </cell>
          <cell r="X1356">
            <v>15000</v>
          </cell>
          <cell r="Y1356">
            <v>15000</v>
          </cell>
          <cell r="Z1356">
            <v>50782.9954485048</v>
          </cell>
          <cell r="AD1356" t="str">
            <v>Oudtshoorn: Project Management Unit</v>
          </cell>
          <cell r="AE1356">
            <v>202778.02544850484</v>
          </cell>
          <cell r="AF1356">
            <v>0</v>
          </cell>
          <cell r="AG1356">
            <v>202778.02544850481</v>
          </cell>
          <cell r="AH1356">
            <v>76995.03</v>
          </cell>
        </row>
        <row r="1357">
          <cell r="C1357" t="str">
            <v>COMPL</v>
          </cell>
          <cell r="D1357" t="str">
            <v>PMU/0607/045</v>
          </cell>
          <cell r="H1357" t="str">
            <v>Oudtshoorn</v>
          </cell>
          <cell r="J1357" t="str">
            <v>Oudtshoorn</v>
          </cell>
          <cell r="K1357" t="str">
            <v>PMU 2006/07</v>
          </cell>
          <cell r="L1357">
            <v>180452.96711163828</v>
          </cell>
          <cell r="M1357">
            <v>152708.1</v>
          </cell>
          <cell r="N1357">
            <v>0</v>
          </cell>
          <cell r="AD1357" t="str">
            <v>Oudtshoorn: Project Management Unit</v>
          </cell>
          <cell r="AE1357">
            <v>180452.96711163828</v>
          </cell>
          <cell r="AF1357">
            <v>152708.1</v>
          </cell>
          <cell r="AG1357">
            <v>0</v>
          </cell>
          <cell r="AH1357">
            <v>0</v>
          </cell>
        </row>
        <row r="1358">
          <cell r="K1358" t="str">
            <v>Total PMU Projects</v>
          </cell>
          <cell r="L1358">
            <v>383230.99256014312</v>
          </cell>
          <cell r="M1358">
            <v>152708.1</v>
          </cell>
          <cell r="N1358">
            <v>202778.02544850481</v>
          </cell>
          <cell r="O1358">
            <v>0</v>
          </cell>
          <cell r="P1358">
            <v>16995.03</v>
          </cell>
          <cell r="Q1358">
            <v>0</v>
          </cell>
          <cell r="R1358">
            <v>30000</v>
          </cell>
          <cell r="S1358">
            <v>15000</v>
          </cell>
          <cell r="T1358">
            <v>15000</v>
          </cell>
          <cell r="U1358">
            <v>15000</v>
          </cell>
          <cell r="V1358">
            <v>15000</v>
          </cell>
          <cell r="W1358">
            <v>15000</v>
          </cell>
          <cell r="X1358">
            <v>15000</v>
          </cell>
          <cell r="Y1358">
            <v>15000</v>
          </cell>
          <cell r="Z1358">
            <v>50782.9954485048</v>
          </cell>
          <cell r="AA1358">
            <v>0</v>
          </cell>
          <cell r="AD1358" t="str">
            <v>Total PMU Projects</v>
          </cell>
          <cell r="AE1358">
            <v>383230.99256014312</v>
          </cell>
          <cell r="AF1358">
            <v>152708.1</v>
          </cell>
          <cell r="AG1358">
            <v>202778.02544850481</v>
          </cell>
          <cell r="AH1358">
            <v>76995.03</v>
          </cell>
        </row>
        <row r="1359">
          <cell r="N1359" t="str">
            <v>Accumulative Total PMU Projects</v>
          </cell>
          <cell r="O1359">
            <v>0</v>
          </cell>
          <cell r="P1359">
            <v>16995.03</v>
          </cell>
          <cell r="Q1359">
            <v>16995.03</v>
          </cell>
          <cell r="R1359">
            <v>46995.03</v>
          </cell>
          <cell r="S1359">
            <v>61995.03</v>
          </cell>
          <cell r="T1359">
            <v>76995.03</v>
          </cell>
          <cell r="U1359">
            <v>91995.03</v>
          </cell>
          <cell r="V1359">
            <v>106995.03</v>
          </cell>
          <cell r="W1359">
            <v>121995.03</v>
          </cell>
          <cell r="X1359">
            <v>136995.03</v>
          </cell>
          <cell r="Y1359">
            <v>151995.03</v>
          </cell>
          <cell r="Z1359">
            <v>202778.02544850481</v>
          </cell>
        </row>
        <row r="1361">
          <cell r="C1361" t="str">
            <v>Discontinued CMIP Projects</v>
          </cell>
        </row>
        <row r="1362">
          <cell r="C1362" t="str">
            <v>REG</v>
          </cell>
          <cell r="D1362">
            <v>5116.2</v>
          </cell>
          <cell r="H1362" t="str">
            <v>Oudtshoorn</v>
          </cell>
          <cell r="I1362" t="str">
            <v>P</v>
          </cell>
          <cell r="J1362" t="str">
            <v>Oudtshoorn</v>
          </cell>
          <cell r="K1362" t="str">
            <v>Solid Waste</v>
          </cell>
          <cell r="L1362">
            <v>420000</v>
          </cell>
          <cell r="M1362">
            <v>0</v>
          </cell>
          <cell r="N1362">
            <v>0</v>
          </cell>
          <cell r="AB1362" t="str">
            <v>Reregistered R420,000</v>
          </cell>
          <cell r="AD1362" t="str">
            <v>Oudtshoorn: Solid Waste Disposal Site Ph2</v>
          </cell>
          <cell r="AE1362">
            <v>420000</v>
          </cell>
          <cell r="AF1362">
            <v>0</v>
          </cell>
          <cell r="AG1362">
            <v>0</v>
          </cell>
          <cell r="AH1362">
            <v>0</v>
          </cell>
          <cell r="AJ1362">
            <v>37803</v>
          </cell>
          <cell r="AL1362">
            <v>37773</v>
          </cell>
          <cell r="AN1362" t="str">
            <v>15/07/2003</v>
          </cell>
          <cell r="AO1362" t="str">
            <v/>
          </cell>
          <cell r="AP1362" t="str">
            <v>15/12/2003</v>
          </cell>
          <cell r="AQ1362" t="str">
            <v/>
          </cell>
          <cell r="AR1362" t="str">
            <v>APR</v>
          </cell>
          <cell r="AS1362" t="str">
            <v>2006/07</v>
          </cell>
        </row>
        <row r="1363">
          <cell r="C1363" t="str">
            <v>IMPL</v>
          </cell>
          <cell r="D1363">
            <v>5072.1000000000004</v>
          </cell>
          <cell r="H1363" t="str">
            <v>Oudtshoorn</v>
          </cell>
          <cell r="I1363" t="str">
            <v>B</v>
          </cell>
          <cell r="J1363" t="str">
            <v>Bridgton</v>
          </cell>
          <cell r="K1363" t="str">
            <v>Roads</v>
          </cell>
          <cell r="L1363">
            <v>6050000</v>
          </cell>
          <cell r="M1363">
            <v>3258519.45</v>
          </cell>
          <cell r="N1363">
            <v>0</v>
          </cell>
          <cell r="AB1363" t="str">
            <v>Reregistered R2,791,480.55</v>
          </cell>
          <cell r="AD1363" t="str">
            <v>Bridgton: Rehabilitate Streets &amp; Associated Stormwater Ph1</v>
          </cell>
          <cell r="AE1363">
            <v>6050000</v>
          </cell>
          <cell r="AF1363">
            <v>3258519.45</v>
          </cell>
          <cell r="AG1363">
            <v>0</v>
          </cell>
          <cell r="AH1363">
            <v>0</v>
          </cell>
          <cell r="AJ1363">
            <v>37803</v>
          </cell>
          <cell r="AL1363">
            <v>37773</v>
          </cell>
          <cell r="AN1363" t="str">
            <v>15/07/2003</v>
          </cell>
          <cell r="AO1363" t="str">
            <v/>
          </cell>
          <cell r="AP1363" t="str">
            <v>15/12/2003</v>
          </cell>
          <cell r="AQ1363">
            <v>39171</v>
          </cell>
          <cell r="AS1363" t="str">
            <v>Project in construction</v>
          </cell>
        </row>
        <row r="1364">
          <cell r="K1364" t="str">
            <v>Total Discontinued CMIP Projects</v>
          </cell>
          <cell r="L1364">
            <v>6470000</v>
          </cell>
          <cell r="M1364">
            <v>3258519.45</v>
          </cell>
          <cell r="N1364">
            <v>0</v>
          </cell>
          <cell r="O1364">
            <v>0</v>
          </cell>
          <cell r="P1364">
            <v>0</v>
          </cell>
          <cell r="Q1364">
            <v>0</v>
          </cell>
          <cell r="R1364">
            <v>0</v>
          </cell>
          <cell r="S1364">
            <v>0</v>
          </cell>
          <cell r="T1364">
            <v>0</v>
          </cell>
          <cell r="U1364">
            <v>0</v>
          </cell>
          <cell r="V1364">
            <v>0</v>
          </cell>
          <cell r="W1364">
            <v>0</v>
          </cell>
          <cell r="X1364">
            <v>0</v>
          </cell>
          <cell r="Y1364">
            <v>0</v>
          </cell>
          <cell r="Z1364">
            <v>0</v>
          </cell>
          <cell r="AA1364">
            <v>0</v>
          </cell>
          <cell r="AD1364" t="str">
            <v>Total Discontinued CMIP Projects</v>
          </cell>
          <cell r="AE1364">
            <v>6470000</v>
          </cell>
          <cell r="AF1364">
            <v>3258519.45</v>
          </cell>
          <cell r="AG1364">
            <v>0</v>
          </cell>
          <cell r="AH1364">
            <v>0</v>
          </cell>
        </row>
        <row r="1365">
          <cell r="N1365" t="str">
            <v>Accumulative Total Discontinued CMIP Projects</v>
          </cell>
          <cell r="O1365">
            <v>0</v>
          </cell>
          <cell r="P1365">
            <v>0</v>
          </cell>
          <cell r="Q1365">
            <v>0</v>
          </cell>
          <cell r="R1365">
            <v>0</v>
          </cell>
          <cell r="S1365">
            <v>0</v>
          </cell>
          <cell r="T1365">
            <v>0</v>
          </cell>
          <cell r="U1365">
            <v>0</v>
          </cell>
          <cell r="V1365">
            <v>0</v>
          </cell>
          <cell r="W1365">
            <v>0</v>
          </cell>
          <cell r="X1365">
            <v>0</v>
          </cell>
          <cell r="Y1365">
            <v>0</v>
          </cell>
          <cell r="Z1365">
            <v>0</v>
          </cell>
        </row>
        <row r="1366">
          <cell r="Z1366" t="str">
            <v>Total 2007/08</v>
          </cell>
          <cell r="AA1366">
            <v>11259723.77</v>
          </cell>
        </row>
        <row r="1368">
          <cell r="D1368" t="str">
            <v>Bitou Municipality (WC047)</v>
          </cell>
        </row>
        <row r="1371">
          <cell r="D1371" t="str">
            <v>Summary</v>
          </cell>
          <cell r="Q1371" t="str">
            <v>Roll-over from 2006/07 Allocation</v>
          </cell>
          <cell r="R1371">
            <v>0</v>
          </cell>
          <cell r="AD1371" t="str">
            <v>Roll-over from 2006/07 Allocation</v>
          </cell>
          <cell r="AE1371">
            <v>0</v>
          </cell>
        </row>
        <row r="1372">
          <cell r="Q1372" t="str">
            <v>2006/07 Additional MIG Flood Damage Funding</v>
          </cell>
          <cell r="R1372">
            <v>1076000</v>
          </cell>
          <cell r="AD1372" t="str">
            <v>2006/07 Additional MIG Flood Damage Funding</v>
          </cell>
          <cell r="AE1372">
            <v>1076000</v>
          </cell>
        </row>
        <row r="1373">
          <cell r="Q1373" t="str">
            <v>2007/08 MIG Allocation</v>
          </cell>
          <cell r="R1373">
            <v>2923562.7690247451</v>
          </cell>
          <cell r="U1373" t="str">
            <v xml:space="preserve"> </v>
          </cell>
          <cell r="AD1373" t="str">
            <v>2007/08 MIG Allocation</v>
          </cell>
          <cell r="AE1373">
            <v>2923562.7690247451</v>
          </cell>
        </row>
        <row r="1374">
          <cell r="Q1374" t="str">
            <v>Reallocation of 2006/07 MIG Allocation</v>
          </cell>
          <cell r="U1374">
            <v>300000</v>
          </cell>
          <cell r="AD1374" t="str">
            <v>Reallocation of 2006/07 MIG Allocation</v>
          </cell>
          <cell r="AE1374">
            <v>0</v>
          </cell>
        </row>
        <row r="1375">
          <cell r="D1375" t="str">
            <v xml:space="preserve"> </v>
          </cell>
          <cell r="Q1375" t="str">
            <v>Total MIG Funds available for 2007/08</v>
          </cell>
          <cell r="R1375">
            <v>3999562.7690247451</v>
          </cell>
          <cell r="U1375" t="str">
            <v>All Registered Projects</v>
          </cell>
          <cell r="X1375" t="str">
            <v xml:space="preserve"> </v>
          </cell>
          <cell r="AD1375" t="str">
            <v>Total MIG Funds available for 2007/08</v>
          </cell>
          <cell r="AE1375">
            <v>3999562.7690247451</v>
          </cell>
        </row>
        <row r="1376">
          <cell r="D1376" t="str">
            <v>Note: Submitted projects include :</v>
          </cell>
          <cell r="Q1376" t="str">
            <v>Bucket Eradication Projects</v>
          </cell>
          <cell r="R1376">
            <v>25517.61</v>
          </cell>
          <cell r="U1376">
            <v>25517.61</v>
          </cell>
          <cell r="AE1376">
            <v>25517.61</v>
          </cell>
        </row>
        <row r="1377">
          <cell r="D1377" t="str">
            <v xml:space="preserve"> - Projects submitted for MIG registration</v>
          </cell>
          <cell r="Q1377" t="str">
            <v>CMIP Projects with expenditure up to 31 March 2006</v>
          </cell>
        </row>
        <row r="1378">
          <cell r="D1378" t="str">
            <v xml:space="preserve"> - MIG Registered Projects</v>
          </cell>
          <cell r="Q1378" t="str">
            <v>MIG Projects Submitted</v>
          </cell>
          <cell r="R1378">
            <v>5235298.75</v>
          </cell>
          <cell r="U1378">
            <v>5235298.75</v>
          </cell>
          <cell r="Y1378" t="str">
            <v>Balance of MIG after March 2008</v>
          </cell>
        </row>
        <row r="1379">
          <cell r="Q1379" t="str">
            <v>MIG Flood Damage Projects</v>
          </cell>
          <cell r="R1379">
            <v>1076000</v>
          </cell>
          <cell r="U1379">
            <v>1076000</v>
          </cell>
          <cell r="Y1379" t="str">
            <v>All Submitted Projects</v>
          </cell>
          <cell r="Z1379">
            <v>0</v>
          </cell>
        </row>
        <row r="1380">
          <cell r="Q1380" t="str">
            <v>SMIF Projects Submitted</v>
          </cell>
          <cell r="R1380">
            <v>1741416.46</v>
          </cell>
          <cell r="U1380">
            <v>1741416.46</v>
          </cell>
          <cell r="Y1380" t="str">
            <v>All Approved Projects</v>
          </cell>
        </row>
        <row r="1381">
          <cell r="Q1381" t="str">
            <v>PMU  Commitments</v>
          </cell>
          <cell r="R1381">
            <v>23562.77</v>
          </cell>
          <cell r="U1381">
            <v>23562.77</v>
          </cell>
        </row>
        <row r="1382">
          <cell r="Q1382" t="str">
            <v>Discontinued CMIP Commitments</v>
          </cell>
        </row>
        <row r="1383">
          <cell r="Q1383" t="str">
            <v>All Submitted Projects</v>
          </cell>
          <cell r="R1383">
            <v>8101795.5899999999</v>
          </cell>
          <cell r="U1383">
            <v>8101795.5899999999</v>
          </cell>
          <cell r="X1383" t="str">
            <v>All Approved Projects</v>
          </cell>
        </row>
        <row r="1384">
          <cell r="Q1384" t="str">
            <v>Possible Over Commitment</v>
          </cell>
          <cell r="R1384">
            <v>4102232.8209752548</v>
          </cell>
          <cell r="U1384">
            <v>4102232.8209752548</v>
          </cell>
          <cell r="X1384" t="str">
            <v>Actual Over Commitment</v>
          </cell>
        </row>
        <row r="1386">
          <cell r="N1386" t="str">
            <v>Quarterly Total for Submitted Projects</v>
          </cell>
          <cell r="O1386">
            <v>1099562.77</v>
          </cell>
          <cell r="R1386">
            <v>0</v>
          </cell>
          <cell r="U1386">
            <v>0</v>
          </cell>
          <cell r="X1386">
            <v>1766934.07</v>
          </cell>
        </row>
        <row r="1387">
          <cell r="N1387" t="str">
            <v>Accumulative Quarterly Total</v>
          </cell>
          <cell r="O1387">
            <v>1099562.77</v>
          </cell>
          <cell r="R1387">
            <v>1099562.77</v>
          </cell>
          <cell r="U1387">
            <v>1099562.77</v>
          </cell>
          <cell r="X1387">
            <v>2866496.84</v>
          </cell>
        </row>
        <row r="1389">
          <cell r="N1389" t="str">
            <v>Submitted Projects Monthly Total</v>
          </cell>
          <cell r="O1389">
            <v>0</v>
          </cell>
          <cell r="P1389">
            <v>887823.39</v>
          </cell>
          <cell r="Q1389">
            <v>211739.37999999998</v>
          </cell>
          <cell r="R1389">
            <v>0</v>
          </cell>
          <cell r="S1389">
            <v>0</v>
          </cell>
          <cell r="T1389">
            <v>0</v>
          </cell>
          <cell r="U1389">
            <v>0</v>
          </cell>
          <cell r="V1389">
            <v>0</v>
          </cell>
          <cell r="W1389">
            <v>0</v>
          </cell>
          <cell r="X1389">
            <v>0</v>
          </cell>
          <cell r="Y1389">
            <v>0</v>
          </cell>
          <cell r="Z1389">
            <v>1766934.07</v>
          </cell>
        </row>
        <row r="1390">
          <cell r="N1390" t="str">
            <v>Accumulative Monthly Total</v>
          </cell>
          <cell r="O1390">
            <v>0</v>
          </cell>
          <cell r="P1390">
            <v>887823.39</v>
          </cell>
          <cell r="Q1390">
            <v>1099562.77</v>
          </cell>
          <cell r="R1390">
            <v>1099562.77</v>
          </cell>
          <cell r="S1390">
            <v>1099562.77</v>
          </cell>
          <cell r="T1390">
            <v>1099562.77</v>
          </cell>
          <cell r="U1390">
            <v>1099562.77</v>
          </cell>
          <cell r="V1390">
            <v>1099562.77</v>
          </cell>
          <cell r="W1390">
            <v>1099562.77</v>
          </cell>
          <cell r="X1390">
            <v>1099562.77</v>
          </cell>
          <cell r="Y1390">
            <v>1099562.77</v>
          </cell>
          <cell r="Z1390">
            <v>2866496.84</v>
          </cell>
        </row>
        <row r="1392">
          <cell r="N1392" t="str">
            <v>Certified / Estimated Expenditure on Registered Projects Monthly Total</v>
          </cell>
          <cell r="O1392">
            <v>0</v>
          </cell>
          <cell r="P1392">
            <v>887823.39</v>
          </cell>
          <cell r="Q1392">
            <v>211739.37999999998</v>
          </cell>
          <cell r="R1392">
            <v>0</v>
          </cell>
          <cell r="S1392">
            <v>0</v>
          </cell>
          <cell r="T1392">
            <v>0</v>
          </cell>
          <cell r="U1392">
            <v>0</v>
          </cell>
          <cell r="V1392">
            <v>0</v>
          </cell>
          <cell r="W1392">
            <v>0</v>
          </cell>
          <cell r="X1392">
            <v>0</v>
          </cell>
          <cell r="Y1392">
            <v>0</v>
          </cell>
          <cell r="Z1392">
            <v>1766934.07</v>
          </cell>
        </row>
        <row r="1393">
          <cell r="N1393" t="str">
            <v>Accumulative Total</v>
          </cell>
          <cell r="O1393">
            <v>0</v>
          </cell>
          <cell r="P1393">
            <v>887823.39</v>
          </cell>
          <cell r="Q1393">
            <v>1099562.77</v>
          </cell>
          <cell r="R1393">
            <v>1099562.77</v>
          </cell>
          <cell r="S1393">
            <v>1099562.77</v>
          </cell>
          <cell r="T1393">
            <v>1099562.77</v>
          </cell>
          <cell r="U1393">
            <v>1099562.77</v>
          </cell>
          <cell r="V1393">
            <v>1099562.77</v>
          </cell>
          <cell r="W1393">
            <v>1099562.77</v>
          </cell>
          <cell r="X1393">
            <v>1099562.77</v>
          </cell>
          <cell r="Y1393">
            <v>1099562.77</v>
          </cell>
          <cell r="Z1393">
            <v>2866496.84</v>
          </cell>
        </row>
        <row r="1395">
          <cell r="N1395" t="str">
            <v>2006/07 Baseline Estimate</v>
          </cell>
          <cell r="O1395">
            <v>0</v>
          </cell>
          <cell r="P1395">
            <v>0</v>
          </cell>
          <cell r="Q1395">
            <v>23562.77</v>
          </cell>
          <cell r="R1395">
            <v>2900000</v>
          </cell>
          <cell r="S1395">
            <v>0</v>
          </cell>
          <cell r="T1395">
            <v>0</v>
          </cell>
          <cell r="U1395">
            <v>0</v>
          </cell>
          <cell r="V1395">
            <v>0</v>
          </cell>
          <cell r="W1395">
            <v>0</v>
          </cell>
          <cell r="X1395">
            <v>0</v>
          </cell>
          <cell r="Y1395">
            <v>0</v>
          </cell>
          <cell r="Z1395">
            <v>0</v>
          </cell>
        </row>
        <row r="1396">
          <cell r="N1396" t="str">
            <v>Accumulative Total</v>
          </cell>
          <cell r="O1396">
            <v>0</v>
          </cell>
          <cell r="P1396">
            <v>0</v>
          </cell>
          <cell r="Q1396">
            <v>23562.77</v>
          </cell>
          <cell r="R1396">
            <v>2923562.77</v>
          </cell>
          <cell r="S1396">
            <v>2923562.77</v>
          </cell>
          <cell r="T1396">
            <v>2923562.77</v>
          </cell>
          <cell r="U1396">
            <v>2923562.77</v>
          </cell>
          <cell r="V1396">
            <v>2923562.77</v>
          </cell>
          <cell r="W1396">
            <v>2923562.77</v>
          </cell>
          <cell r="X1396">
            <v>2923562.77</v>
          </cell>
          <cell r="Y1396">
            <v>2923562.77</v>
          </cell>
          <cell r="Z1396">
            <v>2923562.77</v>
          </cell>
        </row>
        <row r="1398">
          <cell r="C1398" t="str">
            <v>Bucket Eradication Projects</v>
          </cell>
        </row>
        <row r="1399">
          <cell r="C1399" t="str">
            <v>IMPL</v>
          </cell>
          <cell r="D1399" t="str">
            <v>0149/BS/0506</v>
          </cell>
          <cell r="F1399" t="str">
            <v>EPWP</v>
          </cell>
          <cell r="H1399" t="str">
            <v>Bitou</v>
          </cell>
          <cell r="I1399" t="str">
            <v>B</v>
          </cell>
          <cell r="J1399" t="str">
            <v>Kurland: Bucket Eradication</v>
          </cell>
          <cell r="K1399" t="str">
            <v>Sanitation</v>
          </cell>
          <cell r="L1399">
            <v>539000</v>
          </cell>
          <cell r="M1399">
            <v>513482.39</v>
          </cell>
          <cell r="N1399">
            <v>25517.61</v>
          </cell>
          <cell r="Z1399">
            <v>25517.61</v>
          </cell>
          <cell r="AD1399" t="str">
            <v>Kurland: Eradication of Bucket Sanitation</v>
          </cell>
          <cell r="AE1399">
            <v>539000</v>
          </cell>
          <cell r="AF1399">
            <v>513482.39</v>
          </cell>
          <cell r="AG1399">
            <v>25517.61</v>
          </cell>
          <cell r="AH1399">
            <v>0</v>
          </cell>
          <cell r="AJ1399">
            <v>38548</v>
          </cell>
          <cell r="AL1399">
            <v>38548</v>
          </cell>
          <cell r="AN1399">
            <v>38518</v>
          </cell>
          <cell r="AO1399">
            <v>38551</v>
          </cell>
          <cell r="AP1399">
            <v>38614</v>
          </cell>
          <cell r="AR1399" t="str">
            <v>IMPL</v>
          </cell>
          <cell r="AS1399" t="str">
            <v>Project in progress; nearing completion</v>
          </cell>
        </row>
        <row r="1401">
          <cell r="K1401" t="str">
            <v>Total Bucket Eradication Projects</v>
          </cell>
          <cell r="L1401">
            <v>539000</v>
          </cell>
          <cell r="M1401">
            <v>513482.39</v>
          </cell>
          <cell r="N1401">
            <v>25517.61</v>
          </cell>
          <cell r="O1401">
            <v>0</v>
          </cell>
          <cell r="P1401">
            <v>0</v>
          </cell>
          <cell r="Q1401">
            <v>0</v>
          </cell>
          <cell r="R1401">
            <v>0</v>
          </cell>
          <cell r="S1401">
            <v>0</v>
          </cell>
          <cell r="T1401">
            <v>0</v>
          </cell>
          <cell r="U1401">
            <v>0</v>
          </cell>
          <cell r="V1401">
            <v>0</v>
          </cell>
          <cell r="W1401">
            <v>0</v>
          </cell>
          <cell r="X1401">
            <v>0</v>
          </cell>
          <cell r="Y1401">
            <v>0</v>
          </cell>
          <cell r="Z1401">
            <v>25517.61</v>
          </cell>
          <cell r="AA1401">
            <v>0</v>
          </cell>
          <cell r="AE1401">
            <v>539000</v>
          </cell>
          <cell r="AF1401">
            <v>513482.39</v>
          </cell>
          <cell r="AG1401">
            <v>25517.61</v>
          </cell>
          <cell r="AH1401">
            <v>0</v>
          </cell>
        </row>
        <row r="1402">
          <cell r="N1402" t="str">
            <v>Accumulative Total Bucket Eradication Projects</v>
          </cell>
          <cell r="O1402">
            <v>0</v>
          </cell>
          <cell r="P1402">
            <v>0</v>
          </cell>
          <cell r="Q1402">
            <v>0</v>
          </cell>
          <cell r="R1402">
            <v>0</v>
          </cell>
          <cell r="S1402">
            <v>0</v>
          </cell>
          <cell r="T1402">
            <v>0</v>
          </cell>
          <cell r="U1402">
            <v>0</v>
          </cell>
          <cell r="V1402">
            <v>0</v>
          </cell>
          <cell r="W1402">
            <v>0</v>
          </cell>
          <cell r="X1402">
            <v>0</v>
          </cell>
          <cell r="Y1402">
            <v>0</v>
          </cell>
          <cell r="Z1402">
            <v>25517.61</v>
          </cell>
        </row>
        <row r="1404">
          <cell r="C1404" t="str">
            <v>MIG Projects</v>
          </cell>
        </row>
        <row r="1405">
          <cell r="C1405" t="str">
            <v>IMPL</v>
          </cell>
          <cell r="D1405">
            <v>3882</v>
          </cell>
          <cell r="G1405" t="str">
            <v>Yes</v>
          </cell>
          <cell r="H1405" t="str">
            <v>Bitou</v>
          </cell>
          <cell r="I1405" t="str">
            <v>B</v>
          </cell>
          <cell r="J1405" t="str">
            <v>Keurbooms</v>
          </cell>
          <cell r="K1405" t="str">
            <v>Augmentation of Raw Water Supply</v>
          </cell>
          <cell r="L1405">
            <v>7296000</v>
          </cell>
          <cell r="M1405">
            <v>2060701.25</v>
          </cell>
          <cell r="N1405">
            <v>5235298.75</v>
          </cell>
          <cell r="Z1405">
            <v>5235298.75</v>
          </cell>
          <cell r="AD1405" t="str">
            <v>Keurbooms: Augmentation of Raw Water Supply</v>
          </cell>
          <cell r="AE1405">
            <v>7296000</v>
          </cell>
          <cell r="AF1405">
            <v>2060701.25</v>
          </cell>
          <cell r="AG1405">
            <v>5235298.75</v>
          </cell>
          <cell r="AH1405">
            <v>0</v>
          </cell>
          <cell r="AJ1405">
            <v>38443</v>
          </cell>
          <cell r="AK1405">
            <v>38443</v>
          </cell>
          <cell r="AL1405">
            <v>38443</v>
          </cell>
          <cell r="AM1405">
            <v>38443</v>
          </cell>
          <cell r="AN1405">
            <v>38443</v>
          </cell>
          <cell r="AO1405">
            <v>38504</v>
          </cell>
          <cell r="AP1405">
            <v>38807</v>
          </cell>
        </row>
        <row r="1407">
          <cell r="K1407" t="str">
            <v>Total MIG Projects</v>
          </cell>
          <cell r="L1407">
            <v>7296000</v>
          </cell>
          <cell r="M1407">
            <v>2060701.25</v>
          </cell>
          <cell r="N1407">
            <v>5235298.75</v>
          </cell>
          <cell r="O1407">
            <v>0</v>
          </cell>
          <cell r="P1407">
            <v>0</v>
          </cell>
          <cell r="Q1407">
            <v>0</v>
          </cell>
          <cell r="R1407">
            <v>0</v>
          </cell>
          <cell r="S1407">
            <v>0</v>
          </cell>
          <cell r="T1407">
            <v>0</v>
          </cell>
          <cell r="U1407">
            <v>0</v>
          </cell>
          <cell r="V1407">
            <v>0</v>
          </cell>
          <cell r="W1407">
            <v>0</v>
          </cell>
          <cell r="X1407">
            <v>0</v>
          </cell>
          <cell r="Y1407">
            <v>0</v>
          </cell>
          <cell r="Z1407">
            <v>5235298.75</v>
          </cell>
          <cell r="AA1407">
            <v>0</v>
          </cell>
          <cell r="AE1407">
            <v>7296000</v>
          </cell>
          <cell r="AF1407">
            <v>2060701.25</v>
          </cell>
          <cell r="AG1407">
            <v>5235298.75</v>
          </cell>
          <cell r="AH1407">
            <v>0</v>
          </cell>
        </row>
        <row r="1408">
          <cell r="N1408" t="str">
            <v>Accumulative Total MIG Projects</v>
          </cell>
          <cell r="O1408">
            <v>0</v>
          </cell>
          <cell r="P1408">
            <v>0</v>
          </cell>
          <cell r="Q1408">
            <v>0</v>
          </cell>
          <cell r="R1408">
            <v>0</v>
          </cell>
          <cell r="S1408">
            <v>0</v>
          </cell>
          <cell r="T1408">
            <v>0</v>
          </cell>
          <cell r="U1408">
            <v>0</v>
          </cell>
          <cell r="V1408">
            <v>0</v>
          </cell>
          <cell r="W1408">
            <v>0</v>
          </cell>
          <cell r="X1408">
            <v>0</v>
          </cell>
          <cell r="Y1408">
            <v>0</v>
          </cell>
          <cell r="Z1408">
            <v>5235298.75</v>
          </cell>
        </row>
        <row r="1410">
          <cell r="C1410" t="str">
            <v>MIG Flood Damage Projects</v>
          </cell>
          <cell r="R1410" t="str">
            <v xml:space="preserve"> </v>
          </cell>
        </row>
        <row r="1411">
          <cell r="C1411" t="str">
            <v>IMPL</v>
          </cell>
          <cell r="D1411">
            <v>147667</v>
          </cell>
          <cell r="H1411" t="str">
            <v>Bitou</v>
          </cell>
          <cell r="I1411" t="str">
            <v>B</v>
          </cell>
          <cell r="J1411" t="str">
            <v>Plettenberg Bay: Flood Damage</v>
          </cell>
          <cell r="K1411" t="str">
            <v>Rehabilitate Road Infrastructure</v>
          </cell>
          <cell r="L1411">
            <v>802400</v>
          </cell>
          <cell r="M1411">
            <v>0</v>
          </cell>
          <cell r="N1411">
            <v>802400</v>
          </cell>
          <cell r="P1411">
            <v>614223.39</v>
          </cell>
          <cell r="Q1411">
            <v>188176.61</v>
          </cell>
          <cell r="R1411" t="str">
            <v xml:space="preserve"> </v>
          </cell>
          <cell r="AD1411" t="str">
            <v>Plettenberg Bay: Flood Damage: Rehabilitate Road Infrastructure</v>
          </cell>
          <cell r="AE1411">
            <v>802400</v>
          </cell>
          <cell r="AF1411">
            <v>0</v>
          </cell>
          <cell r="AG1411">
            <v>802400</v>
          </cell>
          <cell r="AH1411">
            <v>802400</v>
          </cell>
        </row>
        <row r="1412">
          <cell r="C1412" t="str">
            <v>COMPL</v>
          </cell>
          <cell r="D1412">
            <v>124229</v>
          </cell>
          <cell r="H1412" t="str">
            <v>Bitou</v>
          </cell>
          <cell r="I1412" t="str">
            <v>B</v>
          </cell>
          <cell r="J1412" t="str">
            <v>Plettenberg Bay: Flood Damage</v>
          </cell>
          <cell r="K1412" t="str">
            <v>Rehabilitate Pump Stations</v>
          </cell>
          <cell r="L1412">
            <v>273600</v>
          </cell>
          <cell r="M1412">
            <v>0</v>
          </cell>
          <cell r="N1412">
            <v>273600</v>
          </cell>
          <cell r="P1412">
            <v>273600</v>
          </cell>
          <cell r="AD1412" t="str">
            <v>Plettenberg Bay: Flood Damage: Rehabilitate Pump Stations</v>
          </cell>
          <cell r="AE1412">
            <v>273600</v>
          </cell>
          <cell r="AF1412">
            <v>0</v>
          </cell>
          <cell r="AG1412">
            <v>273600</v>
          </cell>
          <cell r="AH1412">
            <v>273600</v>
          </cell>
        </row>
        <row r="1413">
          <cell r="K1413" t="str">
            <v>Total MIG Flood Damage Projects</v>
          </cell>
          <cell r="L1413">
            <v>1076000</v>
          </cell>
          <cell r="M1413">
            <v>0</v>
          </cell>
          <cell r="N1413">
            <v>1076000</v>
          </cell>
          <cell r="O1413">
            <v>0</v>
          </cell>
          <cell r="P1413">
            <v>887823.39</v>
          </cell>
          <cell r="Q1413">
            <v>188176.61</v>
          </cell>
          <cell r="R1413">
            <v>0</v>
          </cell>
          <cell r="S1413">
            <v>0</v>
          </cell>
          <cell r="T1413">
            <v>0</v>
          </cell>
          <cell r="U1413">
            <v>0</v>
          </cell>
          <cell r="V1413">
            <v>0</v>
          </cell>
          <cell r="W1413">
            <v>0</v>
          </cell>
          <cell r="X1413">
            <v>0</v>
          </cell>
          <cell r="Y1413">
            <v>0</v>
          </cell>
          <cell r="Z1413">
            <v>0</v>
          </cell>
          <cell r="AA1413">
            <v>0</v>
          </cell>
          <cell r="AE1413">
            <v>1076000</v>
          </cell>
          <cell r="AF1413">
            <v>0</v>
          </cell>
          <cell r="AG1413">
            <v>1076000</v>
          </cell>
          <cell r="AH1413">
            <v>1076000</v>
          </cell>
        </row>
        <row r="1414">
          <cell r="N1414" t="str">
            <v>Accumulative Total MIG Flood Damage Projects</v>
          </cell>
          <cell r="O1414">
            <v>0</v>
          </cell>
          <cell r="P1414">
            <v>887823.39</v>
          </cell>
          <cell r="Q1414">
            <v>1076000</v>
          </cell>
          <cell r="R1414">
            <v>1076000</v>
          </cell>
          <cell r="S1414">
            <v>1076000</v>
          </cell>
          <cell r="T1414">
            <v>1076000</v>
          </cell>
          <cell r="U1414">
            <v>1076000</v>
          </cell>
          <cell r="V1414">
            <v>1076000</v>
          </cell>
          <cell r="W1414">
            <v>1076000</v>
          </cell>
          <cell r="X1414">
            <v>1076000</v>
          </cell>
          <cell r="Y1414">
            <v>1076000</v>
          </cell>
          <cell r="Z1414">
            <v>1076000</v>
          </cell>
        </row>
        <row r="1416">
          <cell r="C1416" t="str">
            <v>SMIF Projects</v>
          </cell>
        </row>
        <row r="1417">
          <cell r="C1417" t="str">
            <v>IMPL</v>
          </cell>
          <cell r="D1417" t="str">
            <v>007/SMIF/0506</v>
          </cell>
          <cell r="H1417" t="str">
            <v>Bitou</v>
          </cell>
          <cell r="I1417" t="str">
            <v>B</v>
          </cell>
          <cell r="J1417" t="str">
            <v>Plettenberg Bay</v>
          </cell>
          <cell r="K1417" t="str">
            <v>Roads: Pedestrian Safety Improvements</v>
          </cell>
          <cell r="L1417">
            <v>3418000</v>
          </cell>
          <cell r="M1417">
            <v>1676583.54</v>
          </cell>
          <cell r="N1417">
            <v>1741416.46</v>
          </cell>
          <cell r="Z1417">
            <v>1741416.46</v>
          </cell>
          <cell r="AD1417" t="str">
            <v>Plettenberg Bay: Roads: Pedestrian Safety Improvements</v>
          </cell>
          <cell r="AE1417">
            <v>3418000</v>
          </cell>
          <cell r="AF1417">
            <v>1676583.54</v>
          </cell>
          <cell r="AG1417">
            <v>1741416.46</v>
          </cell>
          <cell r="AH1417">
            <v>0</v>
          </cell>
          <cell r="AR1417" t="str">
            <v>PRE-IMP</v>
          </cell>
          <cell r="AS1417" t="str">
            <v>Project in planning stage; purchase of land now sorted out</v>
          </cell>
        </row>
        <row r="1418">
          <cell r="K1418" t="str">
            <v>Total SMIF Projects</v>
          </cell>
          <cell r="L1418">
            <v>3418000</v>
          </cell>
          <cell r="M1418">
            <v>1676583.54</v>
          </cell>
          <cell r="N1418">
            <v>1741416.46</v>
          </cell>
          <cell r="O1418">
            <v>0</v>
          </cell>
          <cell r="P1418">
            <v>0</v>
          </cell>
          <cell r="Q1418">
            <v>0</v>
          </cell>
          <cell r="R1418">
            <v>0</v>
          </cell>
          <cell r="S1418">
            <v>0</v>
          </cell>
          <cell r="T1418">
            <v>0</v>
          </cell>
          <cell r="U1418">
            <v>0</v>
          </cell>
          <cell r="V1418">
            <v>0</v>
          </cell>
          <cell r="W1418">
            <v>0</v>
          </cell>
          <cell r="X1418">
            <v>0</v>
          </cell>
          <cell r="Y1418">
            <v>0</v>
          </cell>
          <cell r="Z1418">
            <v>1741416.46</v>
          </cell>
          <cell r="AA1418">
            <v>0</v>
          </cell>
          <cell r="AE1418">
            <v>3418000</v>
          </cell>
          <cell r="AF1418">
            <v>1676583.54</v>
          </cell>
          <cell r="AG1418">
            <v>1741416.46</v>
          </cell>
          <cell r="AH1418">
            <v>0</v>
          </cell>
        </row>
        <row r="1419">
          <cell r="N1419" t="str">
            <v>Accumulative Total SMIF Projects</v>
          </cell>
          <cell r="O1419">
            <v>0</v>
          </cell>
          <cell r="P1419">
            <v>0</v>
          </cell>
          <cell r="Q1419">
            <v>0</v>
          </cell>
          <cell r="R1419">
            <v>0</v>
          </cell>
          <cell r="S1419">
            <v>0</v>
          </cell>
          <cell r="T1419">
            <v>0</v>
          </cell>
          <cell r="U1419">
            <v>0</v>
          </cell>
          <cell r="V1419">
            <v>0</v>
          </cell>
          <cell r="W1419">
            <v>0</v>
          </cell>
          <cell r="X1419">
            <v>0</v>
          </cell>
          <cell r="Y1419">
            <v>0</v>
          </cell>
          <cell r="Z1419">
            <v>1741416.46</v>
          </cell>
        </row>
        <row r="1421">
          <cell r="C1421" t="str">
            <v>PMU Projects</v>
          </cell>
        </row>
        <row r="1422">
          <cell r="L1422">
            <v>0</v>
          </cell>
          <cell r="M1422">
            <v>0</v>
          </cell>
          <cell r="N1422">
            <v>23562.77</v>
          </cell>
          <cell r="Q1422">
            <v>23562.77</v>
          </cell>
          <cell r="AE1422">
            <v>0</v>
          </cell>
          <cell r="AF1422">
            <v>0</v>
          </cell>
          <cell r="AG1422">
            <v>23562.77</v>
          </cell>
          <cell r="AH1422">
            <v>23562.77</v>
          </cell>
        </row>
        <row r="1423">
          <cell r="K1423" t="str">
            <v>Total PMU Projects</v>
          </cell>
          <cell r="L1423">
            <v>0</v>
          </cell>
          <cell r="M1423">
            <v>0</v>
          </cell>
          <cell r="N1423">
            <v>23562.77</v>
          </cell>
          <cell r="O1423">
            <v>0</v>
          </cell>
          <cell r="P1423">
            <v>0</v>
          </cell>
          <cell r="Q1423">
            <v>23562.77</v>
          </cell>
          <cell r="R1423">
            <v>0</v>
          </cell>
          <cell r="S1423">
            <v>0</v>
          </cell>
          <cell r="T1423">
            <v>0</v>
          </cell>
          <cell r="U1423">
            <v>0</v>
          </cell>
          <cell r="V1423">
            <v>0</v>
          </cell>
          <cell r="W1423">
            <v>0</v>
          </cell>
          <cell r="X1423">
            <v>0</v>
          </cell>
          <cell r="Y1423">
            <v>0</v>
          </cell>
          <cell r="Z1423">
            <v>0</v>
          </cell>
          <cell r="AA1423">
            <v>0</v>
          </cell>
          <cell r="AE1423">
            <v>0</v>
          </cell>
          <cell r="AF1423">
            <v>0</v>
          </cell>
          <cell r="AG1423">
            <v>23562.77</v>
          </cell>
          <cell r="AH1423">
            <v>23562.77</v>
          </cell>
        </row>
        <row r="1424">
          <cell r="N1424" t="str">
            <v>Accumulative Total PMU Projects</v>
          </cell>
          <cell r="O1424">
            <v>0</v>
          </cell>
          <cell r="P1424">
            <v>0</v>
          </cell>
          <cell r="Q1424">
            <v>23562.77</v>
          </cell>
          <cell r="R1424">
            <v>23562.77</v>
          </cell>
          <cell r="S1424">
            <v>23562.77</v>
          </cell>
          <cell r="T1424">
            <v>23562.77</v>
          </cell>
          <cell r="U1424">
            <v>23562.77</v>
          </cell>
          <cell r="V1424">
            <v>23562.77</v>
          </cell>
          <cell r="W1424">
            <v>23562.77</v>
          </cell>
          <cell r="X1424">
            <v>23562.77</v>
          </cell>
          <cell r="Y1424">
            <v>23562.77</v>
          </cell>
          <cell r="Z1424">
            <v>23562.77</v>
          </cell>
        </row>
        <row r="1425">
          <cell r="Z1425" t="str">
            <v>Total 2007/08</v>
          </cell>
          <cell r="AA1425">
            <v>0</v>
          </cell>
        </row>
        <row r="1427">
          <cell r="D1427" t="str">
            <v>Knysna Municipality  (WC048)</v>
          </cell>
        </row>
        <row r="1430">
          <cell r="D1430" t="str">
            <v>Summary</v>
          </cell>
          <cell r="Q1430" t="str">
            <v>Roll-over from 2006/07 Allocation</v>
          </cell>
          <cell r="R1430">
            <v>0</v>
          </cell>
          <cell r="AD1430" t="str">
            <v>Roll-over from 2006/07 Allocation</v>
          </cell>
          <cell r="AE1430">
            <v>0</v>
          </cell>
        </row>
        <row r="1431">
          <cell r="Q1431" t="str">
            <v>2006/07 Additional MIG Flood Damage Funding</v>
          </cell>
          <cell r="R1431">
            <v>21985348.34</v>
          </cell>
          <cell r="AD1431" t="str">
            <v>2006/07 Additional MIG Flood Damage Funding</v>
          </cell>
          <cell r="AE1431">
            <v>21985348.34</v>
          </cell>
        </row>
        <row r="1432">
          <cell r="Q1432" t="str">
            <v>2007/08 MIG Allocation</v>
          </cell>
          <cell r="R1432">
            <v>7082042.9851900339</v>
          </cell>
          <cell r="AD1432" t="str">
            <v>2007/08 MIG Allocation</v>
          </cell>
          <cell r="AE1432">
            <v>7082042.9851900339</v>
          </cell>
        </row>
        <row r="1433">
          <cell r="Q1433" t="str">
            <v>Reallocation of 2006/07 MIG Allocation</v>
          </cell>
          <cell r="U1433">
            <v>200000</v>
          </cell>
          <cell r="AD1433" t="str">
            <v>Reallocation of 2006/07 MIG Allocation</v>
          </cell>
          <cell r="AE1433">
            <v>0</v>
          </cell>
        </row>
        <row r="1434">
          <cell r="D1434" t="str">
            <v xml:space="preserve"> </v>
          </cell>
          <cell r="Q1434" t="str">
            <v>Total MIG Funds available for 2007/08</v>
          </cell>
          <cell r="R1434">
            <v>29067391.325190034</v>
          </cell>
          <cell r="U1434" t="str">
            <v>All Registered Projects</v>
          </cell>
          <cell r="X1434" t="str">
            <v xml:space="preserve"> </v>
          </cell>
          <cell r="AD1434" t="str">
            <v>Total MIG Funds available for 2007/08</v>
          </cell>
          <cell r="AE1434">
            <v>29067391.325190034</v>
          </cell>
        </row>
        <row r="1435">
          <cell r="D1435" t="str">
            <v>Note: Submitted projects include :</v>
          </cell>
          <cell r="Q1435" t="str">
            <v>Bucket Eradication Projects</v>
          </cell>
          <cell r="R1435">
            <v>1058485.94</v>
          </cell>
          <cell r="U1435">
            <v>1058485.94</v>
          </cell>
        </row>
        <row r="1436">
          <cell r="D1436" t="str">
            <v xml:space="preserve"> - Projects submitted for MIG registration</v>
          </cell>
          <cell r="Q1436" t="str">
            <v>CMIP Projects with expenditure up to 31 March 2006</v>
          </cell>
          <cell r="R1436">
            <v>2093045.9</v>
          </cell>
          <cell r="U1436">
            <v>2093045.9</v>
          </cell>
        </row>
        <row r="1437">
          <cell r="D1437" t="str">
            <v xml:space="preserve"> - MIG Registered Projects</v>
          </cell>
          <cell r="Q1437" t="str">
            <v>MIG Projects Submitted</v>
          </cell>
          <cell r="R1437">
            <v>31502623.679999996</v>
          </cell>
          <cell r="U1437">
            <v>17492860.339999996</v>
          </cell>
          <cell r="Y1437" t="str">
            <v>Balance of MIG after March 2008</v>
          </cell>
        </row>
        <row r="1438">
          <cell r="Q1438" t="str">
            <v>MIG Flood Damage Projects</v>
          </cell>
          <cell r="R1438">
            <v>7975262.0000000009</v>
          </cell>
          <cell r="U1438">
            <v>7975262.0000000009</v>
          </cell>
          <cell r="Y1438" t="str">
            <v>All Submitted Projects</v>
          </cell>
          <cell r="Z1438">
            <v>42181377.270000003</v>
          </cell>
        </row>
        <row r="1439">
          <cell r="Q1439" t="str">
            <v>PMU  Commitments</v>
          </cell>
          <cell r="R1439">
            <v>0</v>
          </cell>
          <cell r="U1439">
            <v>0</v>
          </cell>
          <cell r="Y1439" t="str">
            <v>All Approved Projects</v>
          </cell>
        </row>
        <row r="1440">
          <cell r="Q1440" t="str">
            <v>Discontinued CMIP Commitments</v>
          </cell>
        </row>
        <row r="1441">
          <cell r="Q1441" t="str">
            <v>All Submitted Projects</v>
          </cell>
          <cell r="R1441">
            <v>42629417.519999996</v>
          </cell>
          <cell r="U1441">
            <v>28619654.179999996</v>
          </cell>
          <cell r="X1441" t="str">
            <v>All Approved Projects</v>
          </cell>
        </row>
        <row r="1442">
          <cell r="Q1442" t="str">
            <v>Possible Over Commitment</v>
          </cell>
          <cell r="R1442">
            <v>13562026.194809962</v>
          </cell>
          <cell r="U1442">
            <v>-447737.14519003779</v>
          </cell>
          <cell r="X1442" t="str">
            <v>Actual Over Commitment</v>
          </cell>
        </row>
        <row r="1444">
          <cell r="N1444" t="str">
            <v>Quarterly Total for Submitted Projects</v>
          </cell>
          <cell r="O1444">
            <v>6789645.3400000008</v>
          </cell>
          <cell r="R1444">
            <v>20753036.349999998</v>
          </cell>
          <cell r="U1444">
            <v>3809244.03</v>
          </cell>
          <cell r="X1444">
            <v>9184445.9000000004</v>
          </cell>
        </row>
        <row r="1445">
          <cell r="N1445" t="str">
            <v>Accumulative Quarterly Total</v>
          </cell>
          <cell r="O1445">
            <v>6789645.3400000008</v>
          </cell>
          <cell r="R1445">
            <v>27542681.689999998</v>
          </cell>
          <cell r="U1445">
            <v>31351925.719999999</v>
          </cell>
          <cell r="X1445">
            <v>40536371.619999997</v>
          </cell>
        </row>
        <row r="1447">
          <cell r="N1447" t="str">
            <v>Submitted Projects Monthly Total</v>
          </cell>
          <cell r="O1447">
            <v>6151592.0600000005</v>
          </cell>
          <cell r="P1447">
            <v>638053.28</v>
          </cell>
          <cell r="Q1447">
            <v>0</v>
          </cell>
          <cell r="R1447">
            <v>16591707.939999999</v>
          </cell>
          <cell r="S1447">
            <v>2666352.17</v>
          </cell>
          <cell r="T1447">
            <v>1494976.24</v>
          </cell>
          <cell r="U1447">
            <v>2177061.09</v>
          </cell>
          <cell r="V1447">
            <v>934189.55</v>
          </cell>
          <cell r="W1447">
            <v>697993.39</v>
          </cell>
          <cell r="X1447">
            <v>1850536</v>
          </cell>
          <cell r="Y1447">
            <v>1975384</v>
          </cell>
          <cell r="Z1447">
            <v>5358525.9000000004</v>
          </cell>
        </row>
        <row r="1448">
          <cell r="N1448" t="str">
            <v>Accumulative Monthly Total</v>
          </cell>
          <cell r="O1448">
            <v>6151592.0600000005</v>
          </cell>
          <cell r="P1448">
            <v>6789645.3400000008</v>
          </cell>
          <cell r="Q1448">
            <v>6789645.3400000008</v>
          </cell>
          <cell r="R1448">
            <v>23381353.280000001</v>
          </cell>
          <cell r="S1448">
            <v>26047705.450000003</v>
          </cell>
          <cell r="T1448">
            <v>27542681.690000001</v>
          </cell>
          <cell r="U1448">
            <v>29719742.780000001</v>
          </cell>
          <cell r="V1448">
            <v>30653932.330000002</v>
          </cell>
          <cell r="W1448">
            <v>31351925.720000003</v>
          </cell>
          <cell r="X1448">
            <v>33202461.720000003</v>
          </cell>
          <cell r="Y1448">
            <v>35177845.719999999</v>
          </cell>
          <cell r="Z1448">
            <v>40536371.619999997</v>
          </cell>
        </row>
        <row r="1450">
          <cell r="N1450" t="str">
            <v>Certified / Estimated Expenditure on Registered Projects Monthly Total</v>
          </cell>
          <cell r="O1450">
            <v>6151592.0600000005</v>
          </cell>
          <cell r="P1450">
            <v>638053.28</v>
          </cell>
          <cell r="Q1450">
            <v>0</v>
          </cell>
          <cell r="R1450">
            <v>16591707.939999999</v>
          </cell>
          <cell r="S1450">
            <v>2666352.17</v>
          </cell>
          <cell r="T1450">
            <v>1494976.24</v>
          </cell>
          <cell r="U1450">
            <v>2177061.09</v>
          </cell>
          <cell r="V1450">
            <v>934189.55</v>
          </cell>
          <cell r="W1450">
            <v>697993.39</v>
          </cell>
          <cell r="X1450">
            <v>1850536</v>
          </cell>
          <cell r="Y1450">
            <v>1975384</v>
          </cell>
          <cell r="Z1450">
            <v>5358525.9000000004</v>
          </cell>
        </row>
        <row r="1451">
          <cell r="N1451" t="str">
            <v>Accumulative Total</v>
          </cell>
          <cell r="O1451">
            <v>6151592.0600000005</v>
          </cell>
          <cell r="P1451">
            <v>6789645.3400000008</v>
          </cell>
          <cell r="Q1451">
            <v>6789645.3400000008</v>
          </cell>
          <cell r="R1451">
            <v>23381353.280000001</v>
          </cell>
          <cell r="S1451">
            <v>26047705.450000003</v>
          </cell>
          <cell r="T1451">
            <v>27542681.690000001</v>
          </cell>
          <cell r="U1451">
            <v>29719742.780000001</v>
          </cell>
          <cell r="V1451">
            <v>30653932.330000002</v>
          </cell>
          <cell r="W1451">
            <v>31351925.720000003</v>
          </cell>
          <cell r="X1451">
            <v>33202461.720000003</v>
          </cell>
          <cell r="Y1451">
            <v>35177845.719999999</v>
          </cell>
          <cell r="Z1451">
            <v>40536371.619999997</v>
          </cell>
        </row>
        <row r="1453">
          <cell r="N1453" t="str">
            <v>2006/07 Baseline Estimate</v>
          </cell>
          <cell r="O1453">
            <v>5750000.9900000002</v>
          </cell>
          <cell r="P1453">
            <v>0</v>
          </cell>
          <cell r="Q1453">
            <v>200000</v>
          </cell>
          <cell r="R1453">
            <v>250000</v>
          </cell>
          <cell r="S1453">
            <v>0</v>
          </cell>
          <cell r="T1453">
            <v>0</v>
          </cell>
          <cell r="U1453">
            <v>0</v>
          </cell>
          <cell r="V1453">
            <v>500000</v>
          </cell>
          <cell r="W1453">
            <v>0</v>
          </cell>
          <cell r="X1453">
            <v>382042</v>
          </cell>
          <cell r="Y1453">
            <v>0</v>
          </cell>
          <cell r="Z1453">
            <v>0</v>
          </cell>
        </row>
        <row r="1454">
          <cell r="N1454" t="str">
            <v>Accumulative Total</v>
          </cell>
          <cell r="O1454">
            <v>5750000.9900000002</v>
          </cell>
          <cell r="P1454">
            <v>5750000.9900000002</v>
          </cell>
          <cell r="Q1454">
            <v>5950000.9900000002</v>
          </cell>
          <cell r="R1454">
            <v>6200000.9900000002</v>
          </cell>
          <cell r="S1454">
            <v>6200000.9900000002</v>
          </cell>
          <cell r="T1454">
            <v>6200000.9900000002</v>
          </cell>
          <cell r="U1454">
            <v>6200000.9900000002</v>
          </cell>
          <cell r="V1454">
            <v>6700000.9900000002</v>
          </cell>
          <cell r="W1454">
            <v>6700000.9900000002</v>
          </cell>
          <cell r="X1454">
            <v>7082042.9900000002</v>
          </cell>
          <cell r="Y1454">
            <v>7082042.9900000002</v>
          </cell>
          <cell r="Z1454">
            <v>7082042.9900000002</v>
          </cell>
        </row>
        <row r="1456">
          <cell r="C1456" t="str">
            <v>Bucket Eradication Projects</v>
          </cell>
        </row>
        <row r="1457">
          <cell r="C1457" t="str">
            <v>REG</v>
          </cell>
          <cell r="D1457" t="str">
            <v>0259/BS/0607</v>
          </cell>
          <cell r="H1457" t="str">
            <v>Knysna</v>
          </cell>
          <cell r="I1457" t="str">
            <v>B</v>
          </cell>
          <cell r="J1457" t="str">
            <v>Bongani, Concordia, Dam-se-Bos: Bucket Eradication</v>
          </cell>
          <cell r="K1457" t="str">
            <v>New Bulk Sewer Scheme</v>
          </cell>
          <cell r="L1457">
            <v>726818</v>
          </cell>
          <cell r="M1457">
            <v>0</v>
          </cell>
          <cell r="N1457">
            <v>726818</v>
          </cell>
          <cell r="Z1457">
            <v>726818</v>
          </cell>
          <cell r="AD1457" t="str">
            <v>Knysna: Bongani, Concordia, Dam-se-Bos: Bucket Eradication: New Bulk Sewer Scheme</v>
          </cell>
          <cell r="AE1457">
            <v>726818</v>
          </cell>
          <cell r="AF1457">
            <v>0</v>
          </cell>
          <cell r="AG1457">
            <v>726818</v>
          </cell>
          <cell r="AH1457">
            <v>0</v>
          </cell>
        </row>
        <row r="1458">
          <cell r="C1458" t="str">
            <v>REG</v>
          </cell>
          <cell r="D1458" t="str">
            <v>0207/BS/0506</v>
          </cell>
          <cell r="H1458" t="str">
            <v>Knysna</v>
          </cell>
          <cell r="I1458" t="str">
            <v>B</v>
          </cell>
          <cell r="J1458" t="str">
            <v>Knysna: Bucket Eradication</v>
          </cell>
          <cell r="K1458" t="str">
            <v>Sanitation</v>
          </cell>
          <cell r="L1458">
            <v>329000</v>
          </cell>
          <cell r="M1458">
            <v>0</v>
          </cell>
          <cell r="N1458">
            <v>329000</v>
          </cell>
          <cell r="R1458">
            <v>75950</v>
          </cell>
          <cell r="S1458">
            <v>253050</v>
          </cell>
          <cell r="AB1458" t="str">
            <v>Will need additional funding to complete project</v>
          </cell>
          <cell r="AD1458" t="str">
            <v>Knysna: Bucket Eradication</v>
          </cell>
          <cell r="AE1458">
            <v>329000</v>
          </cell>
          <cell r="AF1458">
            <v>0</v>
          </cell>
          <cell r="AG1458">
            <v>329000</v>
          </cell>
          <cell r="AH1458">
            <v>329000</v>
          </cell>
          <cell r="AJ1458">
            <v>38838</v>
          </cell>
          <cell r="AL1458">
            <v>38838</v>
          </cell>
          <cell r="AN1458">
            <v>38869</v>
          </cell>
          <cell r="AP1458">
            <v>38991</v>
          </cell>
        </row>
        <row r="1459">
          <cell r="C1459" t="str">
            <v>IMPL</v>
          </cell>
          <cell r="D1459" t="str">
            <v>0171/BS/0506</v>
          </cell>
          <cell r="F1459" t="str">
            <v>EPWP</v>
          </cell>
          <cell r="H1459" t="str">
            <v>Knysna</v>
          </cell>
          <cell r="I1459" t="str">
            <v>B</v>
          </cell>
          <cell r="J1459" t="str">
            <v>Bongani: Bucket Eradication</v>
          </cell>
          <cell r="K1459" t="str">
            <v>Sanitation</v>
          </cell>
          <cell r="L1459">
            <v>770000</v>
          </cell>
          <cell r="M1459">
            <v>767332.06</v>
          </cell>
          <cell r="N1459">
            <v>2667.94</v>
          </cell>
          <cell r="Z1459">
            <v>2667.94</v>
          </cell>
          <cell r="AD1459" t="str">
            <v>Bongani: Bucket Eradication</v>
          </cell>
          <cell r="AE1459">
            <v>770000</v>
          </cell>
          <cell r="AF1459">
            <v>767332.06</v>
          </cell>
          <cell r="AG1459">
            <v>2667.94</v>
          </cell>
          <cell r="AH1459">
            <v>0</v>
          </cell>
          <cell r="AJ1459">
            <v>38596</v>
          </cell>
          <cell r="AL1459">
            <v>38596</v>
          </cell>
          <cell r="AN1459">
            <v>38596</v>
          </cell>
          <cell r="AP1459">
            <v>38748</v>
          </cell>
          <cell r="AS1459" t="str">
            <v>Contractor withdrew from contract; busy with re-negotiations with small contractors</v>
          </cell>
        </row>
        <row r="1460">
          <cell r="K1460" t="str">
            <v>Total Bucket Eradication Projects</v>
          </cell>
          <cell r="L1460">
            <v>1825818</v>
          </cell>
          <cell r="M1460">
            <v>767332.06</v>
          </cell>
          <cell r="N1460">
            <v>1058485.94</v>
          </cell>
          <cell r="O1460">
            <v>0</v>
          </cell>
          <cell r="P1460">
            <v>0</v>
          </cell>
          <cell r="Q1460">
            <v>0</v>
          </cell>
          <cell r="R1460">
            <v>75950</v>
          </cell>
          <cell r="S1460">
            <v>253050</v>
          </cell>
          <cell r="T1460">
            <v>0</v>
          </cell>
          <cell r="U1460">
            <v>0</v>
          </cell>
          <cell r="V1460">
            <v>0</v>
          </cell>
          <cell r="W1460">
            <v>0</v>
          </cell>
          <cell r="X1460">
            <v>0</v>
          </cell>
          <cell r="Y1460">
            <v>0</v>
          </cell>
          <cell r="Z1460">
            <v>729485.94</v>
          </cell>
          <cell r="AA1460">
            <v>0</v>
          </cell>
          <cell r="AE1460">
            <v>1825818</v>
          </cell>
          <cell r="AF1460">
            <v>767332.06</v>
          </cell>
          <cell r="AG1460">
            <v>1058485.94</v>
          </cell>
          <cell r="AH1460">
            <v>329000</v>
          </cell>
        </row>
        <row r="1461">
          <cell r="N1461" t="str">
            <v>Accumulative Total Bucket Eradication Projects</v>
          </cell>
          <cell r="O1461">
            <v>0</v>
          </cell>
          <cell r="P1461">
            <v>0</v>
          </cell>
          <cell r="Q1461">
            <v>0</v>
          </cell>
          <cell r="R1461">
            <v>75950</v>
          </cell>
          <cell r="S1461">
            <v>329000</v>
          </cell>
          <cell r="T1461">
            <v>329000</v>
          </cell>
          <cell r="U1461">
            <v>329000</v>
          </cell>
          <cell r="V1461">
            <v>329000</v>
          </cell>
          <cell r="W1461">
            <v>329000</v>
          </cell>
          <cell r="X1461">
            <v>329000</v>
          </cell>
          <cell r="Y1461">
            <v>329000</v>
          </cell>
          <cell r="Z1461">
            <v>1058485.94</v>
          </cell>
        </row>
        <row r="1463">
          <cell r="C1463" t="str">
            <v>CMIP Projects with expenditure up to 31 March 2006</v>
          </cell>
        </row>
        <row r="1464">
          <cell r="C1464" t="str">
            <v>IMPL</v>
          </cell>
          <cell r="D1464">
            <v>5063.1000000000004</v>
          </cell>
          <cell r="H1464" t="str">
            <v>Knysna</v>
          </cell>
          <cell r="I1464" t="str">
            <v>B</v>
          </cell>
          <cell r="J1464" t="str">
            <v>Rheenendal</v>
          </cell>
          <cell r="K1464" t="str">
            <v>Water</v>
          </cell>
          <cell r="L1464">
            <v>390000</v>
          </cell>
          <cell r="M1464">
            <v>79304</v>
          </cell>
          <cell r="N1464">
            <v>310696</v>
          </cell>
          <cell r="Z1464">
            <v>310696</v>
          </cell>
          <cell r="AD1464" t="str">
            <v>Rheenendal: Upgrade Water Supply</v>
          </cell>
          <cell r="AE1464">
            <v>390000</v>
          </cell>
          <cell r="AF1464">
            <v>79304</v>
          </cell>
          <cell r="AG1464">
            <v>310696</v>
          </cell>
          <cell r="AH1464">
            <v>0</v>
          </cell>
          <cell r="AJ1464">
            <v>37848</v>
          </cell>
          <cell r="AL1464">
            <v>38044</v>
          </cell>
          <cell r="AN1464" t="str">
            <v>15/08/2003</v>
          </cell>
          <cell r="AO1464" t="str">
            <v>01/03/2004</v>
          </cell>
          <cell r="AP1464" t="str">
            <v>14/05/2004</v>
          </cell>
          <cell r="AQ1464" t="str">
            <v/>
          </cell>
          <cell r="AR1464" t="str">
            <v>IMPL</v>
          </cell>
          <cell r="AS1464" t="str">
            <v>Project on hold; further investigation to satisfy DWAF &amp; DEADP</v>
          </cell>
        </row>
        <row r="1465">
          <cell r="C1465" t="str">
            <v>IMPL</v>
          </cell>
          <cell r="D1465">
            <v>5191.3</v>
          </cell>
          <cell r="G1465" t="str">
            <v>EIA</v>
          </cell>
          <cell r="H1465" t="str">
            <v>Knysna</v>
          </cell>
          <cell r="I1465" t="str">
            <v>B</v>
          </cell>
          <cell r="J1465" t="str">
            <v>Karatara</v>
          </cell>
          <cell r="K1465" t="str">
            <v>Water</v>
          </cell>
          <cell r="L1465">
            <v>1950000</v>
          </cell>
          <cell r="M1465">
            <v>167650.1</v>
          </cell>
          <cell r="N1465">
            <v>1782349.9</v>
          </cell>
          <cell r="Z1465">
            <v>1782349.9</v>
          </cell>
          <cell r="AD1465" t="str">
            <v>Karatara: Replace Raw Water Pipeline</v>
          </cell>
          <cell r="AE1465">
            <v>1950000</v>
          </cell>
          <cell r="AF1465">
            <v>167650.1</v>
          </cell>
          <cell r="AG1465">
            <v>1782349.9</v>
          </cell>
          <cell r="AH1465">
            <v>0</v>
          </cell>
          <cell r="AJ1465">
            <v>37935</v>
          </cell>
          <cell r="AL1465">
            <v>37919</v>
          </cell>
          <cell r="AN1465" t="str">
            <v>20/11/2003</v>
          </cell>
          <cell r="AO1465" t="str">
            <v/>
          </cell>
          <cell r="AP1465" t="str">
            <v>30/04/2004</v>
          </cell>
          <cell r="AQ1465" t="str">
            <v/>
          </cell>
          <cell r="AR1465" t="str">
            <v>IMPL</v>
          </cell>
          <cell r="AS1465" t="str">
            <v>EIA &amp; DWAF approval stage</v>
          </cell>
        </row>
        <row r="1466">
          <cell r="K1466" t="str">
            <v>Total CMIP Projects with expenditure up to 31 March 2006</v>
          </cell>
          <cell r="L1466">
            <v>2340000</v>
          </cell>
          <cell r="M1466">
            <v>246954.1</v>
          </cell>
          <cell r="N1466">
            <v>2093045.9</v>
          </cell>
          <cell r="O1466">
            <v>0</v>
          </cell>
          <cell r="P1466">
            <v>0</v>
          </cell>
          <cell r="Q1466">
            <v>0</v>
          </cell>
          <cell r="R1466">
            <v>0</v>
          </cell>
          <cell r="S1466">
            <v>0</v>
          </cell>
          <cell r="T1466">
            <v>0</v>
          </cell>
          <cell r="U1466">
            <v>0</v>
          </cell>
          <cell r="V1466">
            <v>0</v>
          </cell>
          <cell r="W1466">
            <v>0</v>
          </cell>
          <cell r="X1466">
            <v>0</v>
          </cell>
          <cell r="Y1466">
            <v>0</v>
          </cell>
          <cell r="Z1466">
            <v>2093045.9</v>
          </cell>
          <cell r="AA1466">
            <v>0</v>
          </cell>
          <cell r="AE1466">
            <v>2340000</v>
          </cell>
          <cell r="AF1466">
            <v>246954.1</v>
          </cell>
          <cell r="AG1466">
            <v>2093045.9</v>
          </cell>
          <cell r="AH1466">
            <v>0</v>
          </cell>
        </row>
        <row r="1467">
          <cell r="N1467" t="str">
            <v>Accumulative Total CMIP Projects with expenditure up to 31 March 2006</v>
          </cell>
          <cell r="O1467">
            <v>0</v>
          </cell>
          <cell r="P1467">
            <v>0</v>
          </cell>
          <cell r="Q1467">
            <v>0</v>
          </cell>
          <cell r="R1467">
            <v>0</v>
          </cell>
          <cell r="S1467">
            <v>0</v>
          </cell>
          <cell r="T1467">
            <v>0</v>
          </cell>
          <cell r="U1467">
            <v>0</v>
          </cell>
          <cell r="V1467">
            <v>0</v>
          </cell>
          <cell r="W1467">
            <v>0</v>
          </cell>
          <cell r="X1467">
            <v>0</v>
          </cell>
          <cell r="Y1467">
            <v>0</v>
          </cell>
          <cell r="Z1467">
            <v>2093045.9</v>
          </cell>
        </row>
        <row r="1469">
          <cell r="C1469" t="str">
            <v>MIG Projects</v>
          </cell>
          <cell r="T1469" t="str">
            <v xml:space="preserve"> </v>
          </cell>
        </row>
        <row r="1470">
          <cell r="C1470" t="str">
            <v>Pending</v>
          </cell>
          <cell r="D1470">
            <v>3344</v>
          </cell>
          <cell r="H1470" t="str">
            <v>Knysna</v>
          </cell>
          <cell r="I1470" t="str">
            <v>B</v>
          </cell>
          <cell r="J1470" t="str">
            <v>Knysna</v>
          </cell>
          <cell r="K1470" t="str">
            <v>Long Term Augmentation Plan</v>
          </cell>
          <cell r="L1470">
            <v>570000</v>
          </cell>
          <cell r="M1470">
            <v>0</v>
          </cell>
          <cell r="N1470">
            <v>0</v>
          </cell>
          <cell r="AA1470">
            <v>570000</v>
          </cell>
          <cell r="AD1470" t="str">
            <v>Knysna: Long Term Augmentation Plan</v>
          </cell>
          <cell r="AE1470">
            <v>570000</v>
          </cell>
          <cell r="AF1470">
            <v>0</v>
          </cell>
          <cell r="AG1470">
            <v>0</v>
          </cell>
          <cell r="AH1470">
            <v>0</v>
          </cell>
        </row>
        <row r="1471">
          <cell r="C1471" t="str">
            <v>Pending</v>
          </cell>
          <cell r="D1471">
            <v>3112</v>
          </cell>
          <cell r="H1471" t="str">
            <v>Knysna</v>
          </cell>
          <cell r="I1471" t="str">
            <v>B</v>
          </cell>
          <cell r="J1471" t="str">
            <v>Rheenendal</v>
          </cell>
          <cell r="K1471" t="str">
            <v>Water Augmentation</v>
          </cell>
          <cell r="L1471">
            <v>4560000</v>
          </cell>
          <cell r="M1471">
            <v>0</v>
          </cell>
          <cell r="N1471">
            <v>0</v>
          </cell>
          <cell r="AA1471">
            <v>4560000</v>
          </cell>
          <cell r="AD1471" t="str">
            <v>Rheenendal: Water Augmentation</v>
          </cell>
          <cell r="AE1471">
            <v>4560000</v>
          </cell>
          <cell r="AF1471">
            <v>0</v>
          </cell>
          <cell r="AG1471">
            <v>0</v>
          </cell>
          <cell r="AH1471">
            <v>0</v>
          </cell>
        </row>
        <row r="1472">
          <cell r="C1472" t="str">
            <v>Pending</v>
          </cell>
          <cell r="D1472">
            <v>3342</v>
          </cell>
          <cell r="H1472" t="str">
            <v>Knysna</v>
          </cell>
          <cell r="I1472" t="str">
            <v>B</v>
          </cell>
          <cell r="J1472" t="str">
            <v>Sedgefield</v>
          </cell>
          <cell r="K1472" t="str">
            <v>Additional Waste Water Treatment Capacity</v>
          </cell>
          <cell r="L1472">
            <v>10390000</v>
          </cell>
          <cell r="M1472">
            <v>0</v>
          </cell>
          <cell r="N1472">
            <v>0</v>
          </cell>
          <cell r="AA1472">
            <v>10390000</v>
          </cell>
          <cell r="AD1472" t="str">
            <v>Sedgefield: Additional Waste Water Treatment Capacity</v>
          </cell>
          <cell r="AE1472">
            <v>10390000</v>
          </cell>
          <cell r="AF1472">
            <v>0</v>
          </cell>
          <cell r="AG1472">
            <v>0</v>
          </cell>
          <cell r="AH1472">
            <v>0</v>
          </cell>
        </row>
        <row r="1473">
          <cell r="C1473" t="str">
            <v>Pending</v>
          </cell>
          <cell r="D1473">
            <v>121885</v>
          </cell>
          <cell r="H1473" t="str">
            <v>Knysna</v>
          </cell>
          <cell r="I1473" t="str">
            <v>P</v>
          </cell>
          <cell r="J1473" t="str">
            <v>Sedgefield</v>
          </cell>
          <cell r="K1473" t="str">
            <v>Relocate Water Treatment Works</v>
          </cell>
          <cell r="L1473">
            <v>14200000</v>
          </cell>
          <cell r="M1473">
            <v>190236.66</v>
          </cell>
          <cell r="N1473">
            <v>14009763.34</v>
          </cell>
          <cell r="R1473">
            <v>14009763.34</v>
          </cell>
          <cell r="AB1473" t="str">
            <v>PRE-IMP</v>
          </cell>
          <cell r="AD1473" t="str">
            <v>Sedgfield: Relocate Water Treatment Works</v>
          </cell>
          <cell r="AE1473">
            <v>14200000</v>
          </cell>
          <cell r="AF1473">
            <v>190236.66</v>
          </cell>
          <cell r="AG1473">
            <v>14009763.34</v>
          </cell>
          <cell r="AH1473">
            <v>14009763.34</v>
          </cell>
        </row>
        <row r="1474">
          <cell r="C1474" t="str">
            <v>Pending</v>
          </cell>
          <cell r="D1474">
            <v>3343</v>
          </cell>
          <cell r="H1474" t="str">
            <v>Knysna</v>
          </cell>
          <cell r="I1474" t="str">
            <v>B</v>
          </cell>
          <cell r="J1474" t="str">
            <v>Windheuwel</v>
          </cell>
          <cell r="K1474" t="str">
            <v>Bulk Services</v>
          </cell>
          <cell r="L1474">
            <v>26514000</v>
          </cell>
          <cell r="M1474">
            <v>0</v>
          </cell>
          <cell r="N1474">
            <v>0</v>
          </cell>
          <cell r="AA1474">
            <v>26514000</v>
          </cell>
          <cell r="AD1474" t="str">
            <v>Knysna: Windheuwel: Bulk Services</v>
          </cell>
          <cell r="AE1474">
            <v>26514000</v>
          </cell>
          <cell r="AF1474">
            <v>0</v>
          </cell>
          <cell r="AG1474">
            <v>0</v>
          </cell>
          <cell r="AH1474">
            <v>0</v>
          </cell>
        </row>
        <row r="1475">
          <cell r="C1475" t="str">
            <v>REG</v>
          </cell>
          <cell r="D1475">
            <v>3406</v>
          </cell>
          <cell r="G1475" t="str">
            <v>ROD</v>
          </cell>
          <cell r="H1475" t="str">
            <v>Knysna</v>
          </cell>
          <cell r="I1475" t="str">
            <v>B</v>
          </cell>
          <cell r="J1475" t="str">
            <v>Karatara</v>
          </cell>
          <cell r="K1475" t="str">
            <v>Raw Water Pipeline Ph2</v>
          </cell>
          <cell r="L1475">
            <v>2006000</v>
          </cell>
          <cell r="M1475">
            <v>0</v>
          </cell>
          <cell r="N1475">
            <v>2006000</v>
          </cell>
          <cell r="Z1475">
            <v>2006000</v>
          </cell>
          <cell r="AB1475" t="str">
            <v>EIA Phase</v>
          </cell>
          <cell r="AD1475" t="str">
            <v>Karatara: Raw Water Pipeline Ph2</v>
          </cell>
          <cell r="AE1475">
            <v>2006000</v>
          </cell>
          <cell r="AF1475">
            <v>0</v>
          </cell>
          <cell r="AG1475">
            <v>2006000</v>
          </cell>
          <cell r="AH1475">
            <v>0</v>
          </cell>
        </row>
        <row r="1476">
          <cell r="C1476" t="str">
            <v>IMPL</v>
          </cell>
          <cell r="D1476">
            <v>3111</v>
          </cell>
          <cell r="F1476" t="str">
            <v>EPWP</v>
          </cell>
          <cell r="H1476" t="str">
            <v>Knysna</v>
          </cell>
          <cell r="I1476" t="str">
            <v>B</v>
          </cell>
          <cell r="J1476" t="str">
            <v>Knysna</v>
          </cell>
          <cell r="K1476" t="str">
            <v>Extension to Water Treatment Works</v>
          </cell>
          <cell r="L1476">
            <v>18500000</v>
          </cell>
          <cell r="M1476">
            <v>5636179.6200000001</v>
          </cell>
          <cell r="N1476">
            <v>12863820.380000001</v>
          </cell>
          <cell r="O1476">
            <v>5500000.9900000002</v>
          </cell>
          <cell r="R1476">
            <v>104366</v>
          </cell>
          <cell r="S1476">
            <v>647545</v>
          </cell>
          <cell r="T1476">
            <v>29122</v>
          </cell>
          <cell r="U1476">
            <v>1431873</v>
          </cell>
          <cell r="V1476">
            <v>627000</v>
          </cell>
          <cell r="W1476">
            <v>697993.39</v>
          </cell>
          <cell r="X1476">
            <v>1850536</v>
          </cell>
          <cell r="Y1476">
            <v>1975384</v>
          </cell>
          <cell r="AD1476" t="str">
            <v>Knysna: Extension to Water Treatment Works</v>
          </cell>
          <cell r="AE1476">
            <v>18500000</v>
          </cell>
          <cell r="AF1476">
            <v>5636179.6200000001</v>
          </cell>
          <cell r="AG1476">
            <v>12863820.380000001</v>
          </cell>
          <cell r="AH1476">
            <v>6281033.9900000002</v>
          </cell>
        </row>
        <row r="1477">
          <cell r="C1477" t="str">
            <v>IMPL</v>
          </cell>
          <cell r="D1477" t="str">
            <v>0260/BR.ST/0607</v>
          </cell>
          <cell r="H1477" t="str">
            <v>Knysna</v>
          </cell>
          <cell r="I1477" t="str">
            <v>P</v>
          </cell>
          <cell r="J1477" t="str">
            <v>Knysna</v>
          </cell>
          <cell r="K1477" t="str">
            <v>New Sidewalks, Pedestrian Crossings, Kerbing</v>
          </cell>
          <cell r="L1477">
            <v>3034000</v>
          </cell>
          <cell r="M1477">
            <v>1061957.76</v>
          </cell>
          <cell r="N1477">
            <v>1824664.97</v>
          </cell>
          <cell r="Z1477">
            <v>1824664.97</v>
          </cell>
          <cell r="AA1477">
            <v>147377.26999999999</v>
          </cell>
          <cell r="AD1477" t="str">
            <v>Knysna: New Sidewalks, Pedestrian Crossings, Kerbing</v>
          </cell>
          <cell r="AE1477">
            <v>3034000</v>
          </cell>
          <cell r="AF1477">
            <v>1061957.76</v>
          </cell>
          <cell r="AG1477">
            <v>1824664.97</v>
          </cell>
          <cell r="AH1477">
            <v>0</v>
          </cell>
        </row>
        <row r="1478">
          <cell r="C1478" t="str">
            <v>IMPL</v>
          </cell>
          <cell r="D1478" t="str">
            <v>0173/BW/0506</v>
          </cell>
          <cell r="F1478" t="str">
            <v>EPWP</v>
          </cell>
          <cell r="H1478" t="str">
            <v>Knysna</v>
          </cell>
          <cell r="I1478" t="str">
            <v>B</v>
          </cell>
          <cell r="J1478" t="str">
            <v>Sedgefield</v>
          </cell>
          <cell r="K1478" t="str">
            <v>Rehabilitate Water Treatment Works</v>
          </cell>
          <cell r="L1478">
            <v>1613000</v>
          </cell>
          <cell r="M1478">
            <v>814625.01</v>
          </cell>
          <cell r="N1478">
            <v>798374.99</v>
          </cell>
          <cell r="Z1478">
            <v>798374.99</v>
          </cell>
          <cell r="AD1478" t="str">
            <v>Sedgefield: Rehabilitate Water Treatment Works</v>
          </cell>
          <cell r="AE1478">
            <v>1613000</v>
          </cell>
          <cell r="AF1478">
            <v>814625.01</v>
          </cell>
          <cell r="AG1478">
            <v>798374.99</v>
          </cell>
          <cell r="AH1478">
            <v>0</v>
          </cell>
          <cell r="AJ1478">
            <v>38534</v>
          </cell>
          <cell r="AL1478">
            <v>38504</v>
          </cell>
          <cell r="AN1478">
            <v>38534</v>
          </cell>
          <cell r="AO1478" t="str">
            <v/>
          </cell>
          <cell r="AP1478">
            <v>38687</v>
          </cell>
          <cell r="AQ1478" t="str">
            <v/>
          </cell>
          <cell r="AR1478" t="str">
            <v>COMPL</v>
          </cell>
          <cell r="AS1478" t="str">
            <v>Project completed</v>
          </cell>
        </row>
        <row r="1479">
          <cell r="K1479" t="str">
            <v>Total MIG Projects</v>
          </cell>
          <cell r="L1479">
            <v>81387000</v>
          </cell>
          <cell r="M1479">
            <v>7702999.0499999998</v>
          </cell>
          <cell r="N1479">
            <v>31502623.679999996</v>
          </cell>
          <cell r="O1479">
            <v>5500000.9900000002</v>
          </cell>
          <cell r="P1479">
            <v>0</v>
          </cell>
          <cell r="Q1479">
            <v>0</v>
          </cell>
          <cell r="R1479">
            <v>14114129.34</v>
          </cell>
          <cell r="S1479">
            <v>647545</v>
          </cell>
          <cell r="T1479">
            <v>29122</v>
          </cell>
          <cell r="U1479">
            <v>1431873</v>
          </cell>
          <cell r="V1479">
            <v>627000</v>
          </cell>
          <cell r="W1479">
            <v>697993.39</v>
          </cell>
          <cell r="X1479">
            <v>1850536</v>
          </cell>
          <cell r="Y1479">
            <v>1975384</v>
          </cell>
          <cell r="Z1479">
            <v>4629039.96</v>
          </cell>
          <cell r="AA1479">
            <v>42181377.270000003</v>
          </cell>
          <cell r="AE1479">
            <v>81387000</v>
          </cell>
          <cell r="AF1479">
            <v>7702999.0499999998</v>
          </cell>
          <cell r="AG1479">
            <v>31502623.679999996</v>
          </cell>
          <cell r="AH1479">
            <v>20290797.329999998</v>
          </cell>
        </row>
        <row r="1480">
          <cell r="N1480" t="str">
            <v>Accumulative Total MIG Projects</v>
          </cell>
          <cell r="O1480">
            <v>5500000.9900000002</v>
          </cell>
          <cell r="P1480">
            <v>5500000.9900000002</v>
          </cell>
          <cell r="Q1480">
            <v>5500000.9900000002</v>
          </cell>
          <cell r="R1480">
            <v>19614130.329999998</v>
          </cell>
          <cell r="S1480">
            <v>20261675.329999998</v>
          </cell>
          <cell r="T1480">
            <v>20290797.329999998</v>
          </cell>
          <cell r="U1480">
            <v>21722670.329999998</v>
          </cell>
          <cell r="V1480">
            <v>22349670.329999998</v>
          </cell>
          <cell r="W1480">
            <v>23047663.719999999</v>
          </cell>
          <cell r="X1480">
            <v>24898199.719999999</v>
          </cell>
          <cell r="Y1480">
            <v>26873583.719999999</v>
          </cell>
          <cell r="Z1480">
            <v>31502623.68</v>
          </cell>
        </row>
        <row r="1482">
          <cell r="C1482" t="str">
            <v>MIG Flood Damage Projects</v>
          </cell>
          <cell r="T1482" t="str">
            <v xml:space="preserve"> </v>
          </cell>
        </row>
        <row r="1483">
          <cell r="C1483" t="str">
            <v>PRE-IMP</v>
          </cell>
          <cell r="D1483">
            <v>121873</v>
          </cell>
          <cell r="H1483" t="str">
            <v>Knysna</v>
          </cell>
          <cell r="I1483" t="str">
            <v>E</v>
          </cell>
          <cell r="J1483" t="str">
            <v>Knysna: Flood Damage</v>
          </cell>
          <cell r="K1483" t="str">
            <v>Rehabilitate Electricity</v>
          </cell>
          <cell r="L1483">
            <v>1000000</v>
          </cell>
          <cell r="M1483">
            <v>90495.88</v>
          </cell>
          <cell r="N1483">
            <v>909504.12</v>
          </cell>
          <cell r="R1483">
            <v>909504.12</v>
          </cell>
          <cell r="AD1483" t="str">
            <v>Knysna: Flood Damage: Rehabilitate Electricity</v>
          </cell>
          <cell r="AE1483">
            <v>1000000</v>
          </cell>
          <cell r="AF1483">
            <v>90495.88</v>
          </cell>
          <cell r="AG1483">
            <v>909504.12</v>
          </cell>
          <cell r="AH1483">
            <v>909504.12</v>
          </cell>
        </row>
        <row r="1484">
          <cell r="C1484" t="str">
            <v>PRE-IMP</v>
          </cell>
          <cell r="D1484">
            <v>121874</v>
          </cell>
          <cell r="H1484" t="str">
            <v>Knysna</v>
          </cell>
          <cell r="I1484" t="str">
            <v>B</v>
          </cell>
          <cell r="J1484" t="str">
            <v>Knysna: Flood Damage</v>
          </cell>
          <cell r="K1484" t="str">
            <v>Rehabilitate Environment</v>
          </cell>
          <cell r="L1484">
            <v>1650000</v>
          </cell>
          <cell r="M1484">
            <v>495823.76</v>
          </cell>
          <cell r="N1484">
            <v>1154176.24</v>
          </cell>
          <cell r="P1484">
            <v>8322</v>
          </cell>
          <cell r="R1484">
            <v>300000</v>
          </cell>
          <cell r="S1484">
            <v>350000</v>
          </cell>
          <cell r="T1484">
            <v>495854.24</v>
          </cell>
          <cell r="AD1484" t="str">
            <v>Knysna: Flood Damage: Rehabilitate Environment</v>
          </cell>
          <cell r="AE1484">
            <v>1650000</v>
          </cell>
          <cell r="AF1484">
            <v>495823.76</v>
          </cell>
          <cell r="AG1484">
            <v>1154176.24</v>
          </cell>
          <cell r="AH1484">
            <v>1154176.24</v>
          </cell>
        </row>
        <row r="1485">
          <cell r="C1485" t="str">
            <v>PRE-IMP</v>
          </cell>
          <cell r="D1485">
            <v>121875</v>
          </cell>
          <cell r="H1485" t="str">
            <v>Knysna</v>
          </cell>
          <cell r="I1485" t="str">
            <v>E</v>
          </cell>
          <cell r="J1485" t="str">
            <v>Knysna: Flood Damage</v>
          </cell>
          <cell r="K1485" t="str">
            <v>Rehabilitate Housing</v>
          </cell>
          <cell r="L1485">
            <v>360000</v>
          </cell>
          <cell r="M1485">
            <v>82601.919999999998</v>
          </cell>
          <cell r="N1485">
            <v>277398.07999999996</v>
          </cell>
          <cell r="O1485">
            <v>18000.419999999998</v>
          </cell>
          <cell r="P1485">
            <v>4209.57</v>
          </cell>
          <cell r="R1485">
            <v>70000</v>
          </cell>
          <cell r="S1485">
            <v>70000</v>
          </cell>
          <cell r="T1485">
            <v>70000</v>
          </cell>
          <cell r="U1485">
            <v>45188.09</v>
          </cell>
          <cell r="AD1485" t="str">
            <v>Knysna: Flood Damage: Rehabilitate Housing</v>
          </cell>
          <cell r="AE1485">
            <v>360000</v>
          </cell>
          <cell r="AF1485">
            <v>82601.919999999998</v>
          </cell>
          <cell r="AG1485">
            <v>277398.07999999996</v>
          </cell>
          <cell r="AH1485">
            <v>232209.99</v>
          </cell>
        </row>
        <row r="1486">
          <cell r="C1486" t="str">
            <v>PRE-IMP</v>
          </cell>
          <cell r="D1486">
            <v>121883</v>
          </cell>
          <cell r="H1486" t="str">
            <v>Knysna</v>
          </cell>
          <cell r="I1486" t="str">
            <v>P</v>
          </cell>
          <cell r="J1486" t="str">
            <v>Knysna: Flood Damage</v>
          </cell>
          <cell r="K1486" t="str">
            <v>Rehabilitate Public Works</v>
          </cell>
          <cell r="L1486">
            <v>900000</v>
          </cell>
          <cell r="M1486">
            <v>220910.61</v>
          </cell>
          <cell r="N1486">
            <v>679089.39</v>
          </cell>
          <cell r="O1486">
            <v>179122.65</v>
          </cell>
          <cell r="P1486">
            <v>5884</v>
          </cell>
          <cell r="R1486">
            <v>250000</v>
          </cell>
          <cell r="S1486">
            <v>244082.74</v>
          </cell>
          <cell r="AD1486" t="str">
            <v>Knysna: Flood Damage: Rehabilitate Public Works</v>
          </cell>
          <cell r="AE1486">
            <v>900000</v>
          </cell>
          <cell r="AF1486">
            <v>220910.61</v>
          </cell>
          <cell r="AG1486">
            <v>679089.39</v>
          </cell>
          <cell r="AH1486">
            <v>679089.39</v>
          </cell>
        </row>
        <row r="1487">
          <cell r="C1487" t="str">
            <v>PRE-IMP</v>
          </cell>
          <cell r="D1487">
            <v>121884</v>
          </cell>
          <cell r="H1487" t="str">
            <v>Knysna</v>
          </cell>
          <cell r="I1487" t="str">
            <v>E</v>
          </cell>
          <cell r="J1487" t="str">
            <v>Knysna: Flood Damage</v>
          </cell>
          <cell r="K1487" t="str">
            <v>Rehabilitate Other Infrastructure</v>
          </cell>
          <cell r="L1487">
            <v>1020000</v>
          </cell>
          <cell r="M1487">
            <v>215858.37</v>
          </cell>
          <cell r="N1487">
            <v>804141.63</v>
          </cell>
          <cell r="O1487">
            <v>447906.05</v>
          </cell>
          <cell r="R1487">
            <v>50000</v>
          </cell>
          <cell r="S1487">
            <v>306235.58</v>
          </cell>
          <cell r="AD1487" t="str">
            <v>Knysna: Flood Damage: Rehabilitate Other Infrastructure</v>
          </cell>
          <cell r="AE1487">
            <v>1020000</v>
          </cell>
          <cell r="AF1487">
            <v>215858.37</v>
          </cell>
          <cell r="AG1487">
            <v>804141.63</v>
          </cell>
          <cell r="AH1487">
            <v>804141.63</v>
          </cell>
        </row>
        <row r="1488">
          <cell r="C1488" t="str">
            <v>IMPL</v>
          </cell>
          <cell r="D1488">
            <v>121878</v>
          </cell>
          <cell r="H1488" t="str">
            <v>Knysna</v>
          </cell>
          <cell r="I1488" t="str">
            <v>P</v>
          </cell>
          <cell r="J1488" t="str">
            <v>Knysna: Flood Damage</v>
          </cell>
          <cell r="K1488" t="str">
            <v>Rehabilitate Roads</v>
          </cell>
          <cell r="L1488">
            <v>7153114</v>
          </cell>
          <cell r="M1488">
            <v>6048574.2300000004</v>
          </cell>
          <cell r="N1488">
            <v>1104539.77</v>
          </cell>
          <cell r="P1488">
            <v>336976.44</v>
          </cell>
          <cell r="R1488">
            <v>672124.48</v>
          </cell>
          <cell r="S1488">
            <v>95438.85</v>
          </cell>
          <cell r="AD1488" t="str">
            <v>Knysna: Flood Damage: Rehabilitate Roads</v>
          </cell>
          <cell r="AE1488">
            <v>7153114</v>
          </cell>
          <cell r="AF1488">
            <v>6048574.2300000004</v>
          </cell>
          <cell r="AG1488">
            <v>1104539.77</v>
          </cell>
          <cell r="AH1488">
            <v>1104539.77</v>
          </cell>
        </row>
        <row r="1489">
          <cell r="C1489" t="str">
            <v>IMPL</v>
          </cell>
          <cell r="D1489">
            <v>121881</v>
          </cell>
          <cell r="H1489" t="str">
            <v>Knysna</v>
          </cell>
          <cell r="I1489" t="str">
            <v>P</v>
          </cell>
          <cell r="J1489" t="str">
            <v>Knysna: Flood Damage</v>
          </cell>
          <cell r="K1489" t="str">
            <v>Rehabilitate Water</v>
          </cell>
          <cell r="L1489">
            <v>4180000</v>
          </cell>
          <cell r="M1489">
            <v>1140149.18</v>
          </cell>
          <cell r="N1489">
            <v>3039850.82</v>
          </cell>
          <cell r="P1489">
            <v>282661.27</v>
          </cell>
          <cell r="R1489">
            <v>150000</v>
          </cell>
          <cell r="S1489">
            <v>700000</v>
          </cell>
          <cell r="T1489">
            <v>900000</v>
          </cell>
          <cell r="U1489">
            <v>700000</v>
          </cell>
          <cell r="V1489">
            <v>307189.55</v>
          </cell>
          <cell r="AD1489" t="str">
            <v>Knysna: Flood Damage: Rehabilitate Water</v>
          </cell>
          <cell r="AE1489">
            <v>4180000</v>
          </cell>
          <cell r="AF1489">
            <v>1140149.18</v>
          </cell>
          <cell r="AG1489">
            <v>3039850.82</v>
          </cell>
          <cell r="AH1489">
            <v>2032661.27</v>
          </cell>
        </row>
        <row r="1490">
          <cell r="C1490" t="str">
            <v>COMPL</v>
          </cell>
          <cell r="D1490">
            <v>121871</v>
          </cell>
          <cell r="H1490" t="str">
            <v>Knysna</v>
          </cell>
          <cell r="I1490" t="str">
            <v>P</v>
          </cell>
          <cell r="J1490" t="str">
            <v>Knysna: Flood Damage</v>
          </cell>
          <cell r="K1490" t="str">
            <v>Rehabilitate Cemeteries</v>
          </cell>
          <cell r="L1490">
            <v>12500</v>
          </cell>
          <cell r="M1490">
            <v>12500</v>
          </cell>
          <cell r="N1490">
            <v>0</v>
          </cell>
          <cell r="AD1490" t="str">
            <v>Knysna: Flood Damage: Rehabilitate Cemeteries</v>
          </cell>
          <cell r="AE1490">
            <v>12500</v>
          </cell>
          <cell r="AF1490">
            <v>12500</v>
          </cell>
          <cell r="AG1490">
            <v>0</v>
          </cell>
          <cell r="AH1490">
            <v>0</v>
          </cell>
        </row>
        <row r="1491">
          <cell r="C1491" t="str">
            <v>COMPL</v>
          </cell>
          <cell r="D1491">
            <v>121876</v>
          </cell>
          <cell r="H1491" t="str">
            <v>Knysna</v>
          </cell>
          <cell r="I1491" t="str">
            <v>P</v>
          </cell>
          <cell r="J1491" t="str">
            <v>Knysna: Flood Damage</v>
          </cell>
          <cell r="K1491" t="str">
            <v>Rehabilitate Libraries</v>
          </cell>
          <cell r="L1491">
            <v>8903</v>
          </cell>
          <cell r="M1491">
            <v>2341.0500000000002</v>
          </cell>
          <cell r="N1491">
            <v>6561.95</v>
          </cell>
          <cell r="O1491">
            <v>6561.95</v>
          </cell>
          <cell r="AD1491" t="str">
            <v>Knysna: Flood Damage: Rehabilitate Libraries</v>
          </cell>
          <cell r="AE1491">
            <v>8903</v>
          </cell>
          <cell r="AF1491">
            <v>2341.0500000000002</v>
          </cell>
          <cell r="AG1491">
            <v>6561.95</v>
          </cell>
          <cell r="AH1491">
            <v>6561.95</v>
          </cell>
        </row>
        <row r="1492">
          <cell r="C1492" t="str">
            <v>COMPL</v>
          </cell>
          <cell r="D1492">
            <v>121877</v>
          </cell>
          <cell r="H1492" t="str">
            <v>Knysna</v>
          </cell>
          <cell r="I1492" t="str">
            <v>P</v>
          </cell>
          <cell r="J1492" t="str">
            <v>Knysna: Flood Damage</v>
          </cell>
          <cell r="K1492" t="str">
            <v>Rehabilitate Parks</v>
          </cell>
          <cell r="L1492">
            <v>84160</v>
          </cell>
          <cell r="M1492">
            <v>84160</v>
          </cell>
          <cell r="N1492">
            <v>0</v>
          </cell>
          <cell r="AD1492" t="str">
            <v>Knysna: Flood Damage: Rehabilitate Parks</v>
          </cell>
          <cell r="AE1492">
            <v>84160</v>
          </cell>
          <cell r="AF1492">
            <v>84160</v>
          </cell>
          <cell r="AG1492">
            <v>0</v>
          </cell>
          <cell r="AH1492">
            <v>0</v>
          </cell>
        </row>
        <row r="1493">
          <cell r="C1493" t="str">
            <v>COMPL</v>
          </cell>
          <cell r="D1493">
            <v>121879</v>
          </cell>
          <cell r="H1493" t="str">
            <v>Knysna</v>
          </cell>
          <cell r="I1493" t="str">
            <v>P</v>
          </cell>
          <cell r="J1493" t="str">
            <v>Knysna: Flood Damage</v>
          </cell>
          <cell r="K1493" t="str">
            <v>Rehabilitate Sanitation</v>
          </cell>
          <cell r="L1493">
            <v>200000</v>
          </cell>
          <cell r="M1493">
            <v>200000</v>
          </cell>
          <cell r="N1493">
            <v>0</v>
          </cell>
          <cell r="AD1493" t="str">
            <v>Knysna: Flood Damage: Rehabilitate Sanitation</v>
          </cell>
          <cell r="AE1493">
            <v>200000</v>
          </cell>
          <cell r="AF1493">
            <v>200000</v>
          </cell>
          <cell r="AG1493">
            <v>0</v>
          </cell>
          <cell r="AH1493">
            <v>0</v>
          </cell>
        </row>
        <row r="1494">
          <cell r="C1494" t="str">
            <v>COMPL</v>
          </cell>
          <cell r="D1494">
            <v>121880</v>
          </cell>
          <cell r="H1494" t="str">
            <v>Knysna</v>
          </cell>
          <cell r="I1494" t="str">
            <v>P</v>
          </cell>
          <cell r="J1494" t="str">
            <v>Knysna: Flood Damage</v>
          </cell>
          <cell r="K1494" t="str">
            <v>Rehabilitate Stormwater Drainage</v>
          </cell>
          <cell r="L1494">
            <v>1050000</v>
          </cell>
          <cell r="M1494">
            <v>1050000</v>
          </cell>
          <cell r="N1494">
            <v>0</v>
          </cell>
          <cell r="AD1494" t="str">
            <v>Knysna: Flood Damage: Rehabilitate Stormwater Drainage</v>
          </cell>
          <cell r="AE1494">
            <v>1050000</v>
          </cell>
          <cell r="AF1494">
            <v>1050000</v>
          </cell>
          <cell r="AG1494">
            <v>0</v>
          </cell>
          <cell r="AH1494">
            <v>0</v>
          </cell>
        </row>
        <row r="1495">
          <cell r="K1495" t="str">
            <v>Total MIG Flood Damage Projects</v>
          </cell>
          <cell r="L1495">
            <v>17618677</v>
          </cell>
          <cell r="M1495">
            <v>9643415</v>
          </cell>
          <cell r="N1495">
            <v>7975262.0000000009</v>
          </cell>
          <cell r="O1495">
            <v>651591.06999999995</v>
          </cell>
          <cell r="P1495">
            <v>638053.28</v>
          </cell>
          <cell r="Q1495">
            <v>0</v>
          </cell>
          <cell r="R1495">
            <v>2401628.6</v>
          </cell>
          <cell r="S1495">
            <v>1765757.1700000002</v>
          </cell>
          <cell r="T1495">
            <v>1465854.24</v>
          </cell>
          <cell r="U1495">
            <v>745188.09</v>
          </cell>
          <cell r="V1495">
            <v>307189.55</v>
          </cell>
          <cell r="W1495">
            <v>0</v>
          </cell>
          <cell r="X1495">
            <v>0</v>
          </cell>
          <cell r="Y1495">
            <v>0</v>
          </cell>
          <cell r="Z1495">
            <v>0</v>
          </cell>
          <cell r="AA1495">
            <v>0</v>
          </cell>
          <cell r="AE1495">
            <v>17618677</v>
          </cell>
          <cell r="AF1495">
            <v>9643415</v>
          </cell>
          <cell r="AG1495">
            <v>7975262.0000000009</v>
          </cell>
          <cell r="AH1495">
            <v>6922884.3600000003</v>
          </cell>
        </row>
        <row r="1496">
          <cell r="N1496" t="str">
            <v>Accumulative Total MIG Flood Damage Projects</v>
          </cell>
          <cell r="O1496">
            <v>651591.06999999995</v>
          </cell>
          <cell r="P1496">
            <v>1289644.3500000001</v>
          </cell>
          <cell r="Q1496">
            <v>1289644.3500000001</v>
          </cell>
          <cell r="R1496">
            <v>3691272.95</v>
          </cell>
          <cell r="S1496">
            <v>5457030.1200000001</v>
          </cell>
          <cell r="T1496">
            <v>6922884.3600000003</v>
          </cell>
          <cell r="U1496">
            <v>7668072.4500000002</v>
          </cell>
          <cell r="V1496">
            <v>7975262</v>
          </cell>
          <cell r="W1496">
            <v>7975262</v>
          </cell>
          <cell r="X1496">
            <v>7975262</v>
          </cell>
          <cell r="Y1496">
            <v>7975262</v>
          </cell>
          <cell r="Z1496">
            <v>7975262</v>
          </cell>
        </row>
        <row r="1498">
          <cell r="C1498" t="str">
            <v>PMU Projects</v>
          </cell>
        </row>
        <row r="1499">
          <cell r="C1499" t="str">
            <v>Pending</v>
          </cell>
          <cell r="D1499" t="str">
            <v>PMU/0708/048</v>
          </cell>
          <cell r="H1499" t="str">
            <v>Knysna</v>
          </cell>
          <cell r="J1499" t="str">
            <v>Knysna</v>
          </cell>
          <cell r="K1499" t="str">
            <v>PMU 2007/08</v>
          </cell>
          <cell r="L1499">
            <v>354102.14925950172</v>
          </cell>
          <cell r="M1499">
            <v>0</v>
          </cell>
          <cell r="N1499">
            <v>0</v>
          </cell>
          <cell r="AD1499" t="str">
            <v>Knysna: Project Management Unit</v>
          </cell>
          <cell r="AE1499">
            <v>354102.14925950172</v>
          </cell>
          <cell r="AF1499">
            <v>0</v>
          </cell>
          <cell r="AG1499">
            <v>0</v>
          </cell>
          <cell r="AH1499">
            <v>0</v>
          </cell>
        </row>
        <row r="1500">
          <cell r="C1500" t="str">
            <v>COMPL</v>
          </cell>
          <cell r="D1500" t="str">
            <v>PMU/0607/048</v>
          </cell>
          <cell r="H1500" t="str">
            <v>Knysna</v>
          </cell>
          <cell r="J1500" t="str">
            <v>Knysna</v>
          </cell>
          <cell r="K1500" t="str">
            <v>PMU 2006/07</v>
          </cell>
          <cell r="L1500">
            <v>298431.20440340735</v>
          </cell>
          <cell r="M1500">
            <v>197784.4</v>
          </cell>
          <cell r="N1500">
            <v>0</v>
          </cell>
          <cell r="AD1500" t="str">
            <v>Knysna: Project Management Unit</v>
          </cell>
          <cell r="AE1500">
            <v>298431.20440340735</v>
          </cell>
          <cell r="AF1500">
            <v>197784.4</v>
          </cell>
          <cell r="AG1500">
            <v>0</v>
          </cell>
          <cell r="AH1500">
            <v>0</v>
          </cell>
        </row>
        <row r="1501">
          <cell r="K1501" t="str">
            <v>Total PMU Projects</v>
          </cell>
          <cell r="L1501">
            <v>652533.35366290901</v>
          </cell>
          <cell r="M1501">
            <v>197784.4</v>
          </cell>
          <cell r="N1501">
            <v>0</v>
          </cell>
          <cell r="O1501">
            <v>0</v>
          </cell>
          <cell r="P1501">
            <v>0</v>
          </cell>
          <cell r="Q1501">
            <v>0</v>
          </cell>
          <cell r="R1501">
            <v>0</v>
          </cell>
          <cell r="S1501">
            <v>0</v>
          </cell>
          <cell r="T1501">
            <v>0</v>
          </cell>
          <cell r="U1501">
            <v>0</v>
          </cell>
          <cell r="V1501">
            <v>0</v>
          </cell>
          <cell r="W1501">
            <v>0</v>
          </cell>
          <cell r="X1501">
            <v>0</v>
          </cell>
          <cell r="Y1501">
            <v>0</v>
          </cell>
          <cell r="Z1501">
            <v>0</v>
          </cell>
          <cell r="AA1501">
            <v>0</v>
          </cell>
          <cell r="AE1501">
            <v>652533.35366290901</v>
          </cell>
          <cell r="AF1501">
            <v>197784.4</v>
          </cell>
          <cell r="AG1501">
            <v>0</v>
          </cell>
          <cell r="AH1501">
            <v>0</v>
          </cell>
        </row>
        <row r="1502">
          <cell r="N1502" t="str">
            <v>Accumulative Total PMU Projects</v>
          </cell>
          <cell r="O1502">
            <v>0</v>
          </cell>
          <cell r="P1502">
            <v>0</v>
          </cell>
          <cell r="Q1502">
            <v>0</v>
          </cell>
          <cell r="R1502">
            <v>0</v>
          </cell>
          <cell r="S1502">
            <v>0</v>
          </cell>
          <cell r="T1502">
            <v>0</v>
          </cell>
          <cell r="U1502">
            <v>0</v>
          </cell>
          <cell r="V1502">
            <v>0</v>
          </cell>
          <cell r="W1502">
            <v>0</v>
          </cell>
          <cell r="X1502">
            <v>0</v>
          </cell>
          <cell r="Y1502">
            <v>0</v>
          </cell>
          <cell r="Z1502">
            <v>0</v>
          </cell>
        </row>
        <row r="1503">
          <cell r="Z1503" t="str">
            <v>Total 2007/08</v>
          </cell>
          <cell r="AA1503">
            <v>42181377.270000003</v>
          </cell>
        </row>
        <row r="1505">
          <cell r="D1505" t="str">
            <v>Eden District Municipality (DC4)</v>
          </cell>
        </row>
        <row r="1508">
          <cell r="D1508" t="str">
            <v>Summary</v>
          </cell>
          <cell r="Q1508" t="str">
            <v>Roll-over from 2006/07 Allocation</v>
          </cell>
          <cell r="R1508">
            <v>0</v>
          </cell>
          <cell r="AD1508" t="str">
            <v>Roll-over from 2006/07 Allocation</v>
          </cell>
          <cell r="AE1508">
            <v>0</v>
          </cell>
        </row>
        <row r="1509">
          <cell r="Q1509" t="str">
            <v>2006/07 Additional MIG Flood Damage Funding</v>
          </cell>
          <cell r="R1509">
            <v>3984896.26</v>
          </cell>
          <cell r="AD1509" t="str">
            <v>2006/07 Additional MIG Flood Damage Funding</v>
          </cell>
          <cell r="AE1509">
            <v>3984896.26</v>
          </cell>
        </row>
        <row r="1510">
          <cell r="Q1510" t="str">
            <v>2007/08 MIG Allocation</v>
          </cell>
          <cell r="R1510">
            <v>1068434.1439661738</v>
          </cell>
          <cell r="AD1510" t="str">
            <v>2007/08 MIG Allocation</v>
          </cell>
          <cell r="AE1510">
            <v>1068434.1439661738</v>
          </cell>
        </row>
        <row r="1511">
          <cell r="Q1511" t="str">
            <v>Reallocation of 2006/07 MIG Allocation</v>
          </cell>
          <cell r="U1511">
            <v>0</v>
          </cell>
          <cell r="AD1511" t="str">
            <v>Reallocation of 2006/07 MIG Allocation</v>
          </cell>
          <cell r="AE1511">
            <v>0</v>
          </cell>
        </row>
        <row r="1512">
          <cell r="D1512" t="str">
            <v xml:space="preserve"> </v>
          </cell>
          <cell r="Q1512" t="str">
            <v>Total MIG Funds available for 2007/08</v>
          </cell>
          <cell r="R1512">
            <v>5053330.4039661735</v>
          </cell>
          <cell r="U1512" t="str">
            <v>All Registered Projects</v>
          </cell>
          <cell r="X1512" t="str">
            <v xml:space="preserve"> </v>
          </cell>
          <cell r="AD1512" t="str">
            <v>Total MIG Funds available for 2007/08</v>
          </cell>
          <cell r="AE1512">
            <v>5053330.4039661735</v>
          </cell>
        </row>
        <row r="1513">
          <cell r="D1513" t="str">
            <v>Note: Submitted projects include :</v>
          </cell>
          <cell r="Q1513" t="str">
            <v>Bucket Eradication Projects</v>
          </cell>
          <cell r="R1513">
            <v>533707</v>
          </cell>
          <cell r="U1513">
            <v>533707</v>
          </cell>
        </row>
        <row r="1514">
          <cell r="D1514" t="str">
            <v xml:space="preserve"> - Projects submitted for MIG registration</v>
          </cell>
          <cell r="Q1514" t="str">
            <v>CMIP Projects with expenditure up to 31 March 2006</v>
          </cell>
          <cell r="R1514">
            <v>1267336.1200000001</v>
          </cell>
          <cell r="U1514">
            <v>1267336.1200000001</v>
          </cell>
          <cell r="Y1514" t="str">
            <v>Balance of MIG after March 2008</v>
          </cell>
        </row>
        <row r="1515">
          <cell r="D1515" t="str">
            <v xml:space="preserve"> - MIG Registered Projects</v>
          </cell>
          <cell r="Q1515" t="str">
            <v>MIG Projects Submitted</v>
          </cell>
          <cell r="R1515">
            <v>6049971.8899999997</v>
          </cell>
          <cell r="U1515">
            <v>6049971.8899999997</v>
          </cell>
          <cell r="Y1515" t="str">
            <v>All Submitted Projects</v>
          </cell>
          <cell r="Z1515">
            <v>350627.7</v>
          </cell>
        </row>
        <row r="1516">
          <cell r="Q1516" t="str">
            <v>MIG Flood Damage Projects</v>
          </cell>
          <cell r="R1516">
            <v>5124433.26</v>
          </cell>
          <cell r="U1516">
            <v>5124433.26</v>
          </cell>
          <cell r="Y1516" t="str">
            <v>All Approved Projects</v>
          </cell>
        </row>
        <row r="1517">
          <cell r="Q1517" t="str">
            <v>PMU  Commitments</v>
          </cell>
          <cell r="R1517">
            <v>0</v>
          </cell>
          <cell r="U1517">
            <v>0</v>
          </cell>
        </row>
        <row r="1518">
          <cell r="Q1518" t="str">
            <v>Discontinued CMIP Commitments</v>
          </cell>
          <cell r="R1518">
            <v>0</v>
          </cell>
          <cell r="U1518">
            <v>0</v>
          </cell>
        </row>
        <row r="1519">
          <cell r="Q1519" t="str">
            <v>All Submitted Projects</v>
          </cell>
          <cell r="R1519">
            <v>12975448.27</v>
          </cell>
          <cell r="U1519">
            <v>12975448.27</v>
          </cell>
          <cell r="X1519" t="str">
            <v>All Approved Projects</v>
          </cell>
        </row>
        <row r="1520">
          <cell r="Q1520" t="str">
            <v>Possible Over Commitment</v>
          </cell>
          <cell r="R1520">
            <v>7922117.866033826</v>
          </cell>
          <cell r="U1520">
            <v>7922117.866033826</v>
          </cell>
          <cell r="X1520" t="str">
            <v>Actual Over Commitment</v>
          </cell>
        </row>
        <row r="1522">
          <cell r="N1522" t="str">
            <v>Quarterly Total for Submitted Projects</v>
          </cell>
          <cell r="O1522">
            <v>4360967.08</v>
          </cell>
          <cell r="R1522">
            <v>1786957.96</v>
          </cell>
          <cell r="U1522">
            <v>0</v>
          </cell>
          <cell r="X1522">
            <v>5560187.1099999994</v>
          </cell>
        </row>
        <row r="1523">
          <cell r="N1523" t="str">
            <v>Accumulative Quarterly Total</v>
          </cell>
          <cell r="O1523">
            <v>4360967.08</v>
          </cell>
          <cell r="R1523">
            <v>6147925.04</v>
          </cell>
          <cell r="U1523">
            <v>6147925.04</v>
          </cell>
          <cell r="X1523">
            <v>11708112.149999999</v>
          </cell>
        </row>
        <row r="1525">
          <cell r="N1525" t="str">
            <v>Submitted Projects Monthly Total</v>
          </cell>
          <cell r="O1525">
            <v>0</v>
          </cell>
          <cell r="P1525">
            <v>1670234.52</v>
          </cell>
          <cell r="Q1525">
            <v>2690732.56</v>
          </cell>
          <cell r="R1525">
            <v>984387.27999999991</v>
          </cell>
          <cell r="S1525">
            <v>564570.68000000005</v>
          </cell>
          <cell r="T1525">
            <v>238000</v>
          </cell>
          <cell r="U1525">
            <v>0</v>
          </cell>
          <cell r="V1525">
            <v>0</v>
          </cell>
          <cell r="W1525">
            <v>0</v>
          </cell>
          <cell r="X1525">
            <v>0</v>
          </cell>
          <cell r="Y1525">
            <v>0</v>
          </cell>
          <cell r="Z1525">
            <v>5560187.1099999994</v>
          </cell>
        </row>
        <row r="1526">
          <cell r="N1526" t="str">
            <v>Accumulative Monthly Total</v>
          </cell>
          <cell r="O1526">
            <v>0</v>
          </cell>
          <cell r="P1526">
            <v>1670234.52</v>
          </cell>
          <cell r="Q1526">
            <v>4360967.08</v>
          </cell>
          <cell r="R1526">
            <v>5345354.3600000003</v>
          </cell>
          <cell r="S1526">
            <v>5909925.04</v>
          </cell>
          <cell r="T1526">
            <v>6147925.04</v>
          </cell>
          <cell r="U1526">
            <v>6147925.04</v>
          </cell>
          <cell r="V1526">
            <v>6147925.04</v>
          </cell>
          <cell r="W1526">
            <v>6147925.04</v>
          </cell>
          <cell r="X1526">
            <v>6147925.04</v>
          </cell>
          <cell r="Y1526">
            <v>6147925.04</v>
          </cell>
          <cell r="Z1526">
            <v>11708112.149999999</v>
          </cell>
        </row>
        <row r="1528">
          <cell r="N1528" t="str">
            <v>Certified / Estimated Expenditure on Registered Projects Monthly Total</v>
          </cell>
          <cell r="O1528">
            <v>0</v>
          </cell>
          <cell r="P1528">
            <v>1670234.52</v>
          </cell>
          <cell r="Q1528">
            <v>2690732.56</v>
          </cell>
          <cell r="R1528">
            <v>984387.27999999991</v>
          </cell>
          <cell r="S1528">
            <v>564570.68000000005</v>
          </cell>
          <cell r="T1528">
            <v>238000</v>
          </cell>
          <cell r="U1528">
            <v>0</v>
          </cell>
          <cell r="V1528">
            <v>0</v>
          </cell>
          <cell r="W1528">
            <v>0</v>
          </cell>
          <cell r="X1528">
            <v>0</v>
          </cell>
          <cell r="Y1528">
            <v>0</v>
          </cell>
          <cell r="Z1528">
            <v>5560187.1099999994</v>
          </cell>
        </row>
        <row r="1529">
          <cell r="N1529" t="str">
            <v>Accumulative Total</v>
          </cell>
          <cell r="O1529">
            <v>0</v>
          </cell>
          <cell r="P1529">
            <v>1670234.52</v>
          </cell>
          <cell r="Q1529">
            <v>4360967.08</v>
          </cell>
          <cell r="R1529">
            <v>5345354.3600000003</v>
          </cell>
          <cell r="S1529">
            <v>5909925.04</v>
          </cell>
          <cell r="T1529">
            <v>6147925.04</v>
          </cell>
          <cell r="U1529">
            <v>6147925.04</v>
          </cell>
          <cell r="V1529">
            <v>6147925.04</v>
          </cell>
          <cell r="W1529">
            <v>6147925.04</v>
          </cell>
          <cell r="X1529">
            <v>6147925.04</v>
          </cell>
          <cell r="Y1529">
            <v>6147925.04</v>
          </cell>
          <cell r="Z1529">
            <v>11708112.149999999</v>
          </cell>
        </row>
        <row r="1531">
          <cell r="N1531" t="str">
            <v>2006/07 Baseline Estimate</v>
          </cell>
          <cell r="O1531">
            <v>0</v>
          </cell>
          <cell r="P1531">
            <v>1068434.1399999999</v>
          </cell>
          <cell r="Q1531">
            <v>0</v>
          </cell>
          <cell r="R1531">
            <v>0</v>
          </cell>
          <cell r="S1531">
            <v>0</v>
          </cell>
          <cell r="T1531">
            <v>0</v>
          </cell>
          <cell r="U1531">
            <v>0</v>
          </cell>
          <cell r="V1531">
            <v>0</v>
          </cell>
          <cell r="W1531">
            <v>0</v>
          </cell>
          <cell r="X1531">
            <v>0</v>
          </cell>
          <cell r="Y1531">
            <v>0</v>
          </cell>
          <cell r="Z1531">
            <v>0</v>
          </cell>
        </row>
        <row r="1532">
          <cell r="N1532" t="str">
            <v>Accumulative Total</v>
          </cell>
          <cell r="O1532">
            <v>0</v>
          </cell>
          <cell r="P1532">
            <v>1068434.1399999999</v>
          </cell>
          <cell r="Q1532">
            <v>1068434.1399999999</v>
          </cell>
          <cell r="R1532">
            <v>1068434.1399999999</v>
          </cell>
          <cell r="S1532">
            <v>1068434.1399999999</v>
          </cell>
          <cell r="T1532">
            <v>1068434.1399999999</v>
          </cell>
          <cell r="U1532">
            <v>1068434.1399999999</v>
          </cell>
          <cell r="V1532">
            <v>1068434.1399999999</v>
          </cell>
          <cell r="W1532">
            <v>1068434.1399999999</v>
          </cell>
          <cell r="X1532">
            <v>1068434.1399999999</v>
          </cell>
          <cell r="Y1532">
            <v>1068434.1399999999</v>
          </cell>
          <cell r="Z1532">
            <v>1068434.1399999999</v>
          </cell>
        </row>
        <row r="1534">
          <cell r="C1534" t="str">
            <v>Bucket Eradication Projects</v>
          </cell>
        </row>
        <row r="1535">
          <cell r="C1535" t="str">
            <v>IMPL</v>
          </cell>
          <cell r="D1535" t="str">
            <v>0209/BS/0506</v>
          </cell>
          <cell r="H1535" t="str">
            <v>Eden</v>
          </cell>
          <cell r="I1535" t="str">
            <v>B</v>
          </cell>
          <cell r="J1535" t="str">
            <v>Eden: Bucket Eradication</v>
          </cell>
          <cell r="K1535" t="str">
            <v>Sanitation</v>
          </cell>
          <cell r="L1535">
            <v>4345680</v>
          </cell>
          <cell r="M1535">
            <v>3811973</v>
          </cell>
          <cell r="N1535">
            <v>533707</v>
          </cell>
          <cell r="Z1535">
            <v>533707</v>
          </cell>
          <cell r="AD1535" t="str">
            <v>Eden: Bucket Eradication</v>
          </cell>
          <cell r="AE1535">
            <v>4345680</v>
          </cell>
          <cell r="AF1535">
            <v>3811973</v>
          </cell>
          <cell r="AG1535">
            <v>533707</v>
          </cell>
          <cell r="AH1535">
            <v>0</v>
          </cell>
          <cell r="AJ1535">
            <v>38898</v>
          </cell>
          <cell r="AL1535">
            <v>38898</v>
          </cell>
          <cell r="AN1535">
            <v>38913</v>
          </cell>
          <cell r="AP1535">
            <v>39171</v>
          </cell>
        </row>
        <row r="1537">
          <cell r="K1537" t="str">
            <v>Total Bucket Eradication Projects</v>
          </cell>
          <cell r="L1537">
            <v>4345680</v>
          </cell>
          <cell r="M1537">
            <v>3811973</v>
          </cell>
          <cell r="N1537">
            <v>533707</v>
          </cell>
          <cell r="O1537">
            <v>0</v>
          </cell>
          <cell r="P1537">
            <v>0</v>
          </cell>
          <cell r="Q1537">
            <v>0</v>
          </cell>
          <cell r="R1537">
            <v>0</v>
          </cell>
          <cell r="S1537">
            <v>0</v>
          </cell>
          <cell r="T1537">
            <v>0</v>
          </cell>
          <cell r="U1537">
            <v>0</v>
          </cell>
          <cell r="V1537">
            <v>0</v>
          </cell>
          <cell r="W1537">
            <v>0</v>
          </cell>
          <cell r="X1537">
            <v>0</v>
          </cell>
          <cell r="Y1537">
            <v>0</v>
          </cell>
          <cell r="Z1537">
            <v>533707</v>
          </cell>
          <cell r="AA1537">
            <v>0</v>
          </cell>
          <cell r="AE1537">
            <v>4345680</v>
          </cell>
          <cell r="AF1537">
            <v>3811973</v>
          </cell>
          <cell r="AG1537">
            <v>533707</v>
          </cell>
          <cell r="AH1537">
            <v>0</v>
          </cell>
        </row>
        <row r="1538">
          <cell r="N1538" t="str">
            <v>Accumulative Total Bucket Eradication Projects</v>
          </cell>
          <cell r="O1538">
            <v>0</v>
          </cell>
          <cell r="P1538">
            <v>0</v>
          </cell>
          <cell r="Q1538">
            <v>0</v>
          </cell>
          <cell r="R1538">
            <v>0</v>
          </cell>
          <cell r="S1538">
            <v>0</v>
          </cell>
          <cell r="T1538">
            <v>0</v>
          </cell>
          <cell r="U1538">
            <v>0</v>
          </cell>
          <cell r="V1538">
            <v>0</v>
          </cell>
          <cell r="W1538">
            <v>0</v>
          </cell>
          <cell r="X1538">
            <v>0</v>
          </cell>
          <cell r="Y1538">
            <v>0</v>
          </cell>
          <cell r="Z1538">
            <v>533707</v>
          </cell>
        </row>
        <row r="1540">
          <cell r="C1540" t="str">
            <v>CMIP Projects with expenditure up to 31 March 2006</v>
          </cell>
        </row>
        <row r="1541">
          <cell r="C1541" t="str">
            <v>IMPL</v>
          </cell>
          <cell r="D1541">
            <v>4207.1000000000004</v>
          </cell>
          <cell r="F1541" t="str">
            <v>MIG</v>
          </cell>
          <cell r="H1541" t="str">
            <v>Mossel Bay</v>
          </cell>
          <cell r="I1541" t="str">
            <v>B</v>
          </cell>
          <cell r="J1541" t="str">
            <v>Kwa Nonqaba</v>
          </cell>
          <cell r="K1541" t="str">
            <v>Water</v>
          </cell>
          <cell r="L1541">
            <v>4000000</v>
          </cell>
          <cell r="M1541">
            <v>3302892.88</v>
          </cell>
          <cell r="N1541">
            <v>697107.12</v>
          </cell>
          <cell r="Z1541">
            <v>697107.12</v>
          </cell>
          <cell r="AB1541" t="str">
            <v>for MIG funding; 0044/BW/0405
Refer to project 4207.1 under Mossel Bay</v>
          </cell>
          <cell r="AD1541" t="str">
            <v>Kwa Nonqaba (2900 erven): New Reservoir &amp; Pipeline</v>
          </cell>
          <cell r="AE1541">
            <v>4000000</v>
          </cell>
          <cell r="AF1541">
            <v>3302892.88</v>
          </cell>
          <cell r="AG1541">
            <v>697107.12</v>
          </cell>
          <cell r="AH1541">
            <v>0</v>
          </cell>
          <cell r="AJ1541">
            <v>37519</v>
          </cell>
          <cell r="AL1541">
            <v>37586</v>
          </cell>
          <cell r="AN1541" t="str">
            <v>04/11/2002</v>
          </cell>
          <cell r="AO1541" t="str">
            <v>10/02/2003</v>
          </cell>
          <cell r="AP1541" t="str">
            <v>30/04/2003</v>
          </cell>
          <cell r="AQ1541" t="str">
            <v/>
          </cell>
          <cell r="AR1541" t="str">
            <v>COMPL</v>
          </cell>
          <cell r="AS1541" t="str">
            <v>Project completed</v>
          </cell>
        </row>
        <row r="1542">
          <cell r="C1542" t="str">
            <v>IMPL</v>
          </cell>
          <cell r="D1542">
            <v>5185.2</v>
          </cell>
          <cell r="H1542" t="str">
            <v>Mossel Bay</v>
          </cell>
          <cell r="I1542" t="str">
            <v>B</v>
          </cell>
          <cell r="J1542" t="str">
            <v>Kwa Nonqaba</v>
          </cell>
          <cell r="K1542" t="str">
            <v>Roads</v>
          </cell>
          <cell r="L1542">
            <v>1878000</v>
          </cell>
          <cell r="M1542">
            <v>1307771</v>
          </cell>
          <cell r="N1542">
            <v>570229</v>
          </cell>
          <cell r="Z1542">
            <v>570229</v>
          </cell>
          <cell r="AD1542" t="str">
            <v>Kwa Nonqaba (2700 erven): New Main Roads Ph2</v>
          </cell>
          <cell r="AE1542">
            <v>1878000</v>
          </cell>
          <cell r="AF1542">
            <v>1307771</v>
          </cell>
          <cell r="AG1542">
            <v>570229</v>
          </cell>
          <cell r="AH1542">
            <v>0</v>
          </cell>
          <cell r="AJ1542">
            <v>38502</v>
          </cell>
          <cell r="AL1542">
            <v>38502</v>
          </cell>
          <cell r="AN1542" t="str">
            <v>30/06/2005</v>
          </cell>
          <cell r="AO1542" t="str">
            <v/>
          </cell>
          <cell r="AP1542" t="str">
            <v>31/12/2005</v>
          </cell>
          <cell r="AQ1542" t="str">
            <v/>
          </cell>
          <cell r="AR1542" t="str">
            <v>COMPL</v>
          </cell>
          <cell r="AS1542" t="str">
            <v>Project completed</v>
          </cell>
        </row>
        <row r="1543">
          <cell r="K1543" t="str">
            <v>Total CMIP Projects with expenditure up to 31 March 2006</v>
          </cell>
          <cell r="L1543">
            <v>5878000</v>
          </cell>
          <cell r="M1543">
            <v>4610663.88</v>
          </cell>
          <cell r="N1543">
            <v>1267336.1200000001</v>
          </cell>
          <cell r="O1543">
            <v>0</v>
          </cell>
          <cell r="P1543">
            <v>0</v>
          </cell>
          <cell r="Q1543">
            <v>0</v>
          </cell>
          <cell r="R1543">
            <v>0</v>
          </cell>
          <cell r="S1543">
            <v>0</v>
          </cell>
          <cell r="T1543">
            <v>0</v>
          </cell>
          <cell r="U1543">
            <v>0</v>
          </cell>
          <cell r="V1543">
            <v>0</v>
          </cell>
          <cell r="W1543">
            <v>0</v>
          </cell>
          <cell r="X1543">
            <v>0</v>
          </cell>
          <cell r="Y1543">
            <v>0</v>
          </cell>
          <cell r="Z1543">
            <v>1267336.1200000001</v>
          </cell>
          <cell r="AA1543">
            <v>0</v>
          </cell>
          <cell r="AE1543">
            <v>5878000</v>
          </cell>
          <cell r="AF1543">
            <v>4610663.88</v>
          </cell>
          <cell r="AG1543">
            <v>1267336.1200000001</v>
          </cell>
          <cell r="AH1543">
            <v>0</v>
          </cell>
        </row>
        <row r="1544">
          <cell r="N1544" t="str">
            <v>Accumulative Total CMIP Projects with expenditure up to 31 March 2006</v>
          </cell>
          <cell r="O1544">
            <v>0</v>
          </cell>
          <cell r="P1544">
            <v>0</v>
          </cell>
          <cell r="Q1544">
            <v>0</v>
          </cell>
          <cell r="R1544">
            <v>0</v>
          </cell>
          <cell r="S1544">
            <v>0</v>
          </cell>
          <cell r="T1544">
            <v>0</v>
          </cell>
          <cell r="U1544">
            <v>0</v>
          </cell>
          <cell r="V1544">
            <v>0</v>
          </cell>
          <cell r="W1544">
            <v>0</v>
          </cell>
          <cell r="X1544">
            <v>0</v>
          </cell>
          <cell r="Y1544">
            <v>0</v>
          </cell>
          <cell r="Z1544">
            <v>1267336.1200000001</v>
          </cell>
        </row>
        <row r="1546">
          <cell r="C1546" t="str">
            <v>MIG Projects</v>
          </cell>
          <cell r="N1546">
            <v>0</v>
          </cell>
        </row>
        <row r="1547">
          <cell r="C1547" t="str">
            <v>PRE-IMP</v>
          </cell>
          <cell r="D1547" t="str">
            <v>0096/BS/0506</v>
          </cell>
          <cell r="F1547" t="str">
            <v>EPWP</v>
          </cell>
          <cell r="H1547" t="str">
            <v>Hessequa</v>
          </cell>
          <cell r="I1547" t="str">
            <v>B</v>
          </cell>
          <cell r="J1547" t="str">
            <v>Heidelberg</v>
          </cell>
          <cell r="K1547" t="str">
            <v>Rehabilitate Sewage Treatment Works</v>
          </cell>
          <cell r="L1547">
            <v>887200</v>
          </cell>
          <cell r="M1547">
            <v>0</v>
          </cell>
          <cell r="N1547">
            <v>887200</v>
          </cell>
          <cell r="Z1547">
            <v>887200</v>
          </cell>
          <cell r="AD1547" t="str">
            <v>Heidelberg: Rehabilitate Sewage Treatment Works</v>
          </cell>
          <cell r="AE1547">
            <v>887200</v>
          </cell>
          <cell r="AF1547">
            <v>0</v>
          </cell>
          <cell r="AG1547">
            <v>887200</v>
          </cell>
          <cell r="AH1547">
            <v>0</v>
          </cell>
          <cell r="AJ1547">
            <v>38422</v>
          </cell>
          <cell r="AL1547">
            <v>38411</v>
          </cell>
          <cell r="AN1547" t="str">
            <v>11/03/2005</v>
          </cell>
          <cell r="AO1547" t="str">
            <v/>
          </cell>
          <cell r="AP1547" t="str">
            <v>04/07/2005</v>
          </cell>
          <cell r="AQ1547" t="str">
            <v/>
          </cell>
          <cell r="AR1547" t="str">
            <v>PRE-IMP</v>
          </cell>
          <cell r="AS1547" t="str">
            <v>Project in pre-implementation stage</v>
          </cell>
        </row>
        <row r="1548">
          <cell r="C1548" t="str">
            <v>IMPL</v>
          </cell>
          <cell r="D1548">
            <v>124156</v>
          </cell>
          <cell r="H1548" t="str">
            <v>Hessequa</v>
          </cell>
          <cell r="I1548" t="str">
            <v>B</v>
          </cell>
          <cell r="J1548" t="str">
            <v>Albertinia</v>
          </cell>
          <cell r="K1548" t="str">
            <v>New Sewer Reticulation</v>
          </cell>
          <cell r="L1548">
            <v>800000</v>
          </cell>
          <cell r="M1548">
            <v>798096.8</v>
          </cell>
          <cell r="N1548">
            <v>1903.2</v>
          </cell>
          <cell r="Z1548">
            <v>1903.2</v>
          </cell>
          <cell r="AB1548" t="str">
            <v>Remainder of expenditure by Hessequa?</v>
          </cell>
          <cell r="AD1548" t="str">
            <v>Albertinia: New Sewer Reticulation</v>
          </cell>
          <cell r="AE1548">
            <v>800000</v>
          </cell>
          <cell r="AF1548">
            <v>798096.8</v>
          </cell>
          <cell r="AG1548">
            <v>1903.2</v>
          </cell>
          <cell r="AH1548">
            <v>0</v>
          </cell>
        </row>
        <row r="1549">
          <cell r="C1549" t="str">
            <v>IMPL</v>
          </cell>
          <cell r="D1549">
            <v>124349</v>
          </cell>
          <cell r="H1549" t="str">
            <v>Hessequa</v>
          </cell>
          <cell r="I1549" t="str">
            <v>P</v>
          </cell>
          <cell r="J1549" t="str">
            <v>Heidelberg</v>
          </cell>
          <cell r="K1549" t="str">
            <v>Upgrade Sewerage Treatment Works</v>
          </cell>
          <cell r="L1549">
            <v>887580</v>
          </cell>
          <cell r="M1549">
            <v>784702.47</v>
          </cell>
          <cell r="N1549">
            <v>102877.53</v>
          </cell>
          <cell r="Z1549">
            <v>102877.53</v>
          </cell>
          <cell r="AB1549" t="str">
            <v>Remainder of expenditure by Hessequa?</v>
          </cell>
          <cell r="AD1549" t="str">
            <v>Heidelberg: Upgrade Sewerage Treatment Works</v>
          </cell>
          <cell r="AE1549">
            <v>887580</v>
          </cell>
          <cell r="AF1549">
            <v>784702.47</v>
          </cell>
          <cell r="AG1549">
            <v>102877.53</v>
          </cell>
          <cell r="AH1549">
            <v>0</v>
          </cell>
        </row>
        <row r="1550">
          <cell r="C1550" t="str">
            <v>IMPL</v>
          </cell>
          <cell r="D1550" t="str">
            <v>0201/PS/0506</v>
          </cell>
          <cell r="G1550" t="str">
            <v>ROD</v>
          </cell>
          <cell r="H1550" t="str">
            <v>Eden</v>
          </cell>
          <cell r="I1550" t="str">
            <v>P</v>
          </cell>
          <cell r="J1550" t="str">
            <v>Uniondale</v>
          </cell>
          <cell r="K1550" t="str">
            <v>Upgrade Existing Sewerage Works</v>
          </cell>
          <cell r="L1550">
            <v>2200000</v>
          </cell>
          <cell r="M1550">
            <v>1176508.22</v>
          </cell>
          <cell r="N1550">
            <v>1023491.7799999999</v>
          </cell>
          <cell r="Q1550">
            <v>835676.2</v>
          </cell>
          <cell r="R1550">
            <v>187815.58</v>
          </cell>
          <cell r="Z1550" t="str">
            <v xml:space="preserve"> </v>
          </cell>
          <cell r="AD1550" t="str">
            <v>Uniondale: Upgrade Existing Sewerage Works</v>
          </cell>
          <cell r="AE1550">
            <v>2200000</v>
          </cell>
          <cell r="AF1550">
            <v>1176508.22</v>
          </cell>
          <cell r="AG1550">
            <v>1023491.7799999999</v>
          </cell>
          <cell r="AH1550">
            <v>1023491.7799999999</v>
          </cell>
          <cell r="AR1550" t="str">
            <v>APR</v>
          </cell>
          <cell r="AS1550" t="str">
            <v>Contract awarded; awaiting ROD of EIA</v>
          </cell>
        </row>
        <row r="1551">
          <cell r="C1551" t="str">
            <v>IMPL</v>
          </cell>
          <cell r="D1551" t="str">
            <v>0132/BW/0506</v>
          </cell>
          <cell r="H1551" t="str">
            <v>Hessequa</v>
          </cell>
          <cell r="I1551" t="str">
            <v>B</v>
          </cell>
          <cell r="J1551" t="str">
            <v>Albertinia</v>
          </cell>
          <cell r="K1551" t="str">
            <v>New Bulk Water Supply</v>
          </cell>
          <cell r="L1551">
            <v>4250000</v>
          </cell>
          <cell r="M1551">
            <v>1063868.28</v>
          </cell>
          <cell r="N1551">
            <v>3186131.72</v>
          </cell>
          <cell r="Z1551">
            <v>3186131.72</v>
          </cell>
          <cell r="AB1551" t="str">
            <v>Refer to project 4210.1 under Project with expenditure 2004/05</v>
          </cell>
          <cell r="AD1551" t="str">
            <v>Albertinia: New Bulk Water Supply</v>
          </cell>
          <cell r="AE1551">
            <v>4250000</v>
          </cell>
          <cell r="AF1551">
            <v>1063868.28</v>
          </cell>
          <cell r="AG1551">
            <v>3186131.72</v>
          </cell>
          <cell r="AH1551">
            <v>0</v>
          </cell>
          <cell r="AJ1551">
            <v>37741</v>
          </cell>
          <cell r="AL1551">
            <v>37955</v>
          </cell>
          <cell r="AN1551">
            <v>37816</v>
          </cell>
          <cell r="AO1551">
            <v>38107</v>
          </cell>
          <cell r="AP1551">
            <v>38077</v>
          </cell>
          <cell r="AR1551" t="str">
            <v>IMPL</v>
          </cell>
          <cell r="AS1551" t="str">
            <v>Project in progress; MIG funds spent</v>
          </cell>
        </row>
        <row r="1552">
          <cell r="C1552" t="str">
            <v>IMPL</v>
          </cell>
          <cell r="D1552">
            <v>4009</v>
          </cell>
          <cell r="H1552" t="str">
            <v>Hessequa</v>
          </cell>
          <cell r="I1552" t="str">
            <v>B</v>
          </cell>
          <cell r="J1552" t="str">
            <v>Riversdale</v>
          </cell>
          <cell r="K1552" t="str">
            <v>New Street Lights</v>
          </cell>
          <cell r="L1552">
            <v>383000</v>
          </cell>
          <cell r="M1552">
            <v>188200.78</v>
          </cell>
          <cell r="N1552">
            <v>194799.22</v>
          </cell>
          <cell r="Z1552">
            <v>194799.22</v>
          </cell>
          <cell r="AD1552" t="str">
            <v>Riversdale: New Street Lights</v>
          </cell>
          <cell r="AE1552">
            <v>383000</v>
          </cell>
          <cell r="AF1552">
            <v>188200.78</v>
          </cell>
          <cell r="AG1552">
            <v>194799.22</v>
          </cell>
          <cell r="AH1552">
            <v>0</v>
          </cell>
        </row>
        <row r="1553">
          <cell r="C1553" t="str">
            <v>IMPL</v>
          </cell>
          <cell r="D1553" t="str">
            <v>0131/BW/0506</v>
          </cell>
          <cell r="H1553" t="str">
            <v>Kannaland</v>
          </cell>
          <cell r="I1553" t="str">
            <v>B</v>
          </cell>
          <cell r="J1553" t="str">
            <v>Calitzdorp</v>
          </cell>
          <cell r="K1553" t="str">
            <v>Upgrade Water Treatment Plant</v>
          </cell>
          <cell r="L1553">
            <v>498000</v>
          </cell>
          <cell r="M1553">
            <v>316872.15000000002</v>
          </cell>
          <cell r="N1553">
            <v>181127.85</v>
          </cell>
          <cell r="Z1553">
            <v>181127.85</v>
          </cell>
          <cell r="AD1553" t="str">
            <v>Calitzdorp: Upgrade Water Treatment Plant</v>
          </cell>
          <cell r="AE1553">
            <v>498000</v>
          </cell>
          <cell r="AF1553">
            <v>316872.15000000002</v>
          </cell>
          <cell r="AG1553">
            <v>181127.85</v>
          </cell>
          <cell r="AH1553">
            <v>0</v>
          </cell>
          <cell r="AJ1553" t="str">
            <v xml:space="preserve"> 01/09/2005</v>
          </cell>
          <cell r="AL1553">
            <v>38565</v>
          </cell>
          <cell r="AN1553">
            <v>38579</v>
          </cell>
          <cell r="AO1553">
            <v>38750</v>
          </cell>
          <cell r="AP1553">
            <v>38777</v>
          </cell>
          <cell r="AQ1553" t="str">
            <v/>
          </cell>
          <cell r="AR1553" t="str">
            <v>PRE-IMP</v>
          </cell>
          <cell r="AS1553" t="str">
            <v>Project in construction</v>
          </cell>
        </row>
        <row r="1554">
          <cell r="C1554" t="str">
            <v>IMPL</v>
          </cell>
          <cell r="D1554" t="str">
            <v>0130/BW/0506</v>
          </cell>
          <cell r="H1554" t="str">
            <v>Kannaland</v>
          </cell>
          <cell r="I1554" t="str">
            <v>B</v>
          </cell>
          <cell r="J1554" t="str">
            <v>Ladismith</v>
          </cell>
          <cell r="K1554" t="str">
            <v>Upgrade Water Treatment Plant</v>
          </cell>
          <cell r="L1554">
            <v>1458660</v>
          </cell>
          <cell r="M1554">
            <v>1313127.8400000001</v>
          </cell>
          <cell r="N1554">
            <v>145532.16</v>
          </cell>
          <cell r="Z1554">
            <v>145532.16</v>
          </cell>
          <cell r="AD1554" t="str">
            <v>Ladismith: Upgrade Water Treatment Plant</v>
          </cell>
          <cell r="AE1554">
            <v>1458660</v>
          </cell>
          <cell r="AF1554">
            <v>1313127.8400000001</v>
          </cell>
          <cell r="AG1554">
            <v>145532.16</v>
          </cell>
          <cell r="AH1554">
            <v>0</v>
          </cell>
          <cell r="AJ1554" t="str">
            <v xml:space="preserve"> 01/09/2005</v>
          </cell>
          <cell r="AL1554" t="str">
            <v xml:space="preserve"> 01/08/2005</v>
          </cell>
          <cell r="AN1554">
            <v>38579</v>
          </cell>
          <cell r="AO1554">
            <v>38747</v>
          </cell>
          <cell r="AP1554">
            <v>38791</v>
          </cell>
          <cell r="AQ1554" t="str">
            <v/>
          </cell>
          <cell r="AR1554" t="str">
            <v>APR</v>
          </cell>
          <cell r="AS1554" t="str">
            <v>Tender Sep'05</v>
          </cell>
        </row>
        <row r="1555">
          <cell r="C1555" t="str">
            <v>IMPL</v>
          </cell>
          <cell r="D1555" t="str">
            <v>0120/BS/0506</v>
          </cell>
          <cell r="H1555" t="str">
            <v>Oudtshoorn</v>
          </cell>
          <cell r="I1555" t="str">
            <v>B</v>
          </cell>
          <cell r="J1555" t="str">
            <v>Klein Karoo</v>
          </cell>
          <cell r="K1555" t="str">
            <v>Construction of 1200 New VIP Toilets</v>
          </cell>
          <cell r="L1555">
            <v>2384400</v>
          </cell>
          <cell r="M1555">
            <v>2057491.57</v>
          </cell>
          <cell r="N1555">
            <v>326908.43</v>
          </cell>
          <cell r="Z1555">
            <v>326908.43</v>
          </cell>
          <cell r="AD1555" t="str">
            <v>Klein Karoo: Construction of 1200 New VIP Toilets</v>
          </cell>
          <cell r="AE1555">
            <v>2384400</v>
          </cell>
          <cell r="AF1555">
            <v>2057491.57</v>
          </cell>
          <cell r="AG1555">
            <v>326908.43</v>
          </cell>
          <cell r="AH1555">
            <v>0</v>
          </cell>
          <cell r="AJ1555">
            <v>38518</v>
          </cell>
          <cell r="AL1555">
            <v>38502</v>
          </cell>
          <cell r="AN1555">
            <v>38534</v>
          </cell>
          <cell r="AP1555">
            <v>39112</v>
          </cell>
          <cell r="AS1555" t="str">
            <v>Eden project</v>
          </cell>
        </row>
        <row r="1556">
          <cell r="K1556" t="str">
            <v>Total MIG Projects</v>
          </cell>
          <cell r="L1556">
            <v>13748840</v>
          </cell>
          <cell r="M1556">
            <v>7698868.1100000003</v>
          </cell>
          <cell r="N1556">
            <v>6049971.8899999997</v>
          </cell>
          <cell r="O1556">
            <v>0</v>
          </cell>
          <cell r="P1556">
            <v>0</v>
          </cell>
          <cell r="Q1556">
            <v>835676.2</v>
          </cell>
          <cell r="R1556">
            <v>187815.58</v>
          </cell>
          <cell r="S1556">
            <v>0</v>
          </cell>
          <cell r="T1556">
            <v>0</v>
          </cell>
          <cell r="U1556">
            <v>0</v>
          </cell>
          <cell r="V1556">
            <v>0</v>
          </cell>
          <cell r="W1556">
            <v>0</v>
          </cell>
          <cell r="X1556">
            <v>0</v>
          </cell>
          <cell r="Y1556">
            <v>0</v>
          </cell>
          <cell r="Z1556">
            <v>5026480.1099999994</v>
          </cell>
          <cell r="AA1556">
            <v>0</v>
          </cell>
          <cell r="AE1556">
            <v>13748840</v>
          </cell>
          <cell r="AF1556">
            <v>7698868.1100000003</v>
          </cell>
          <cell r="AG1556">
            <v>6049971.8899999997</v>
          </cell>
          <cell r="AH1556">
            <v>1023491.7799999999</v>
          </cell>
        </row>
        <row r="1557">
          <cell r="N1557" t="str">
            <v>Accumulative Total MIG Projects</v>
          </cell>
          <cell r="O1557">
            <v>0</v>
          </cell>
          <cell r="P1557">
            <v>0</v>
          </cell>
          <cell r="Q1557">
            <v>835676.2</v>
          </cell>
          <cell r="R1557">
            <v>1023491.7799999999</v>
          </cell>
          <cell r="S1557">
            <v>1023491.7799999999</v>
          </cell>
          <cell r="T1557">
            <v>1023491.7799999999</v>
          </cell>
          <cell r="U1557">
            <v>1023491.7799999999</v>
          </cell>
          <cell r="V1557">
            <v>1023491.7799999999</v>
          </cell>
          <cell r="W1557">
            <v>1023491.7799999999</v>
          </cell>
          <cell r="X1557">
            <v>1023491.7799999999</v>
          </cell>
          <cell r="Y1557">
            <v>1023491.7799999999</v>
          </cell>
          <cell r="Z1557">
            <v>6049971.8899999997</v>
          </cell>
        </row>
        <row r="1559">
          <cell r="C1559" t="str">
            <v>MIG Flood Damage Projects</v>
          </cell>
          <cell r="N1559">
            <v>97999</v>
          </cell>
        </row>
        <row r="1560">
          <cell r="C1560" t="str">
            <v>REG</v>
          </cell>
          <cell r="D1560">
            <v>129194</v>
          </cell>
          <cell r="H1560" t="str">
            <v>Eden</v>
          </cell>
          <cell r="I1560" t="str">
            <v>B</v>
          </cell>
          <cell r="J1560" t="str">
            <v>George: Flood Damage</v>
          </cell>
          <cell r="K1560" t="str">
            <v>Rehabilitate Victoria Bay Camping Area</v>
          </cell>
          <cell r="L1560">
            <v>171000</v>
          </cell>
          <cell r="M1560">
            <v>0</v>
          </cell>
          <cell r="N1560">
            <v>150000</v>
          </cell>
          <cell r="Q1560">
            <v>138700</v>
          </cell>
          <cell r="R1560">
            <v>11300</v>
          </cell>
          <cell r="Z1560" t="str">
            <v xml:space="preserve"> </v>
          </cell>
          <cell r="AD1560" t="str">
            <v>George: Flood Damage: Rehabilitate Victoria Bay Camping Area</v>
          </cell>
          <cell r="AE1560">
            <v>171000</v>
          </cell>
          <cell r="AF1560">
            <v>0</v>
          </cell>
          <cell r="AG1560">
            <v>150000</v>
          </cell>
          <cell r="AH1560">
            <v>150000</v>
          </cell>
          <cell r="AO1560" t="str">
            <v/>
          </cell>
          <cell r="AQ1560" t="str">
            <v/>
          </cell>
        </row>
        <row r="1561">
          <cell r="C1561" t="str">
            <v>PRE-IMP</v>
          </cell>
          <cell r="D1561">
            <v>123769</v>
          </cell>
          <cell r="H1561" t="str">
            <v>Eden</v>
          </cell>
          <cell r="I1561" t="str">
            <v>B</v>
          </cell>
          <cell r="J1561" t="str">
            <v>Haarlem: Flood Damage</v>
          </cell>
          <cell r="K1561" t="str">
            <v>Rehabilitate Stormwater</v>
          </cell>
          <cell r="L1561">
            <v>797993</v>
          </cell>
          <cell r="M1561">
            <v>52425</v>
          </cell>
          <cell r="N1561">
            <v>647569</v>
          </cell>
          <cell r="Q1561">
            <v>647569</v>
          </cell>
          <cell r="Z1561" t="str">
            <v xml:space="preserve"> </v>
          </cell>
          <cell r="AD1561" t="str">
            <v>Eden: Haarlem: Flood Damage: Rehabilitate Stormwater</v>
          </cell>
          <cell r="AE1561">
            <v>797993</v>
          </cell>
          <cell r="AF1561">
            <v>52425</v>
          </cell>
          <cell r="AG1561">
            <v>647569</v>
          </cell>
          <cell r="AH1561">
            <v>647569</v>
          </cell>
          <cell r="AO1561" t="str">
            <v/>
          </cell>
          <cell r="AQ1561" t="str">
            <v/>
          </cell>
        </row>
        <row r="1562">
          <cell r="C1562" t="str">
            <v>IMPL</v>
          </cell>
          <cell r="D1562">
            <v>146569</v>
          </cell>
          <cell r="H1562" t="str">
            <v>Eden</v>
          </cell>
          <cell r="I1562" t="str">
            <v>B</v>
          </cell>
          <cell r="J1562" t="str">
            <v>Calitzdorp Spa: Flood Damage</v>
          </cell>
          <cell r="K1562" t="str">
            <v>Rehabilitate Calitzdorp Spa</v>
          </cell>
          <cell r="L1562">
            <v>3668968</v>
          </cell>
          <cell r="M1562">
            <v>0</v>
          </cell>
          <cell r="N1562">
            <v>3668968.0000000005</v>
          </cell>
          <cell r="P1562">
            <v>1440318.56</v>
          </cell>
          <cell r="Q1562">
            <v>1000326.04</v>
          </cell>
          <cell r="R1562">
            <v>663752.72</v>
          </cell>
          <cell r="S1562">
            <v>564570.68000000005</v>
          </cell>
          <cell r="T1562" t="str">
            <v xml:space="preserve"> </v>
          </cell>
          <cell r="AA1562">
            <v>350627.7</v>
          </cell>
          <cell r="AD1562" t="str">
            <v>Calitzdorp Spa: Flood Damage: Rehabilitate Calitzdorp Spa</v>
          </cell>
          <cell r="AE1562">
            <v>3668968</v>
          </cell>
          <cell r="AF1562">
            <v>0</v>
          </cell>
          <cell r="AG1562">
            <v>3668968.0000000005</v>
          </cell>
          <cell r="AH1562">
            <v>3668968.0000000005</v>
          </cell>
          <cell r="AO1562" t="str">
            <v/>
          </cell>
          <cell r="AQ1562" t="str">
            <v/>
          </cell>
        </row>
        <row r="1563">
          <cell r="C1563" t="str">
            <v>IMPL</v>
          </cell>
          <cell r="D1563">
            <v>123619</v>
          </cell>
          <cell r="H1563" t="str">
            <v>Eden</v>
          </cell>
          <cell r="I1563" t="str">
            <v>B</v>
          </cell>
          <cell r="J1563" t="str">
            <v>Uniondale: Flood Damage</v>
          </cell>
          <cell r="K1563" t="str">
            <v>Rehabilitate Bulk Water Supply Lines</v>
          </cell>
          <cell r="L1563">
            <v>1938000</v>
          </cell>
          <cell r="M1563">
            <v>1280103.74</v>
          </cell>
          <cell r="N1563">
            <v>657896.26</v>
          </cell>
          <cell r="P1563">
            <v>229915.96</v>
          </cell>
          <cell r="Q1563">
            <v>68461.320000000007</v>
          </cell>
          <cell r="R1563">
            <v>121518.98</v>
          </cell>
          <cell r="S1563" t="str">
            <v xml:space="preserve"> </v>
          </cell>
          <cell r="T1563">
            <v>238000</v>
          </cell>
          <cell r="AD1563" t="str">
            <v>Uniondale: Flood Damage: Rehabilitate Bulk Water Supply Lines</v>
          </cell>
          <cell r="AE1563">
            <v>1938000</v>
          </cell>
          <cell r="AF1563">
            <v>1280103.74</v>
          </cell>
          <cell r="AG1563">
            <v>657896.26</v>
          </cell>
          <cell r="AH1563">
            <v>657896.26</v>
          </cell>
          <cell r="AJ1563">
            <v>38989</v>
          </cell>
          <cell r="AK1563">
            <v>38989</v>
          </cell>
          <cell r="AL1563">
            <v>38989</v>
          </cell>
          <cell r="AM1563">
            <v>38989</v>
          </cell>
          <cell r="AN1563">
            <v>38989</v>
          </cell>
          <cell r="AO1563">
            <v>38989</v>
          </cell>
          <cell r="AP1563">
            <v>39263</v>
          </cell>
          <cell r="AQ1563" t="str">
            <v/>
          </cell>
        </row>
        <row r="1564">
          <cell r="C1564" t="str">
            <v>COMPL</v>
          </cell>
          <cell r="D1564">
            <v>123628</v>
          </cell>
          <cell r="H1564" t="str">
            <v>Eden</v>
          </cell>
          <cell r="I1564" t="str">
            <v>B</v>
          </cell>
          <cell r="J1564" t="str">
            <v>Calitzdorp Spa: Flood Damage</v>
          </cell>
          <cell r="K1564" t="str">
            <v>Rehabilitate Calitzdorp Spa</v>
          </cell>
          <cell r="L1564">
            <v>450575</v>
          </cell>
          <cell r="M1564">
            <v>450575</v>
          </cell>
          <cell r="N1564">
            <v>0</v>
          </cell>
          <cell r="AD1564" t="str">
            <v>Calitzdorp Spa: Flood Damage: Rehabilitate Calitzdorp Spa</v>
          </cell>
          <cell r="AE1564">
            <v>450575</v>
          </cell>
          <cell r="AF1564">
            <v>450575</v>
          </cell>
          <cell r="AG1564">
            <v>0</v>
          </cell>
          <cell r="AH1564">
            <v>0</v>
          </cell>
          <cell r="AO1564" t="str">
            <v/>
          </cell>
          <cell r="AQ1564" t="str">
            <v/>
          </cell>
        </row>
        <row r="1565">
          <cell r="K1565" t="str">
            <v>Total MIG Flood Damage Projects</v>
          </cell>
          <cell r="L1565">
            <v>7026536</v>
          </cell>
          <cell r="M1565">
            <v>1783103.74</v>
          </cell>
          <cell r="N1565">
            <v>5124433.26</v>
          </cell>
          <cell r="O1565">
            <v>0</v>
          </cell>
          <cell r="P1565">
            <v>1670234.52</v>
          </cell>
          <cell r="Q1565">
            <v>1855056.36</v>
          </cell>
          <cell r="R1565">
            <v>796571.7</v>
          </cell>
          <cell r="S1565">
            <v>564570.68000000005</v>
          </cell>
          <cell r="T1565">
            <v>238000</v>
          </cell>
          <cell r="U1565">
            <v>0</v>
          </cell>
          <cell r="V1565">
            <v>0</v>
          </cell>
          <cell r="W1565">
            <v>0</v>
          </cell>
          <cell r="X1565">
            <v>0</v>
          </cell>
          <cell r="Y1565">
            <v>0</v>
          </cell>
          <cell r="Z1565">
            <v>0</v>
          </cell>
          <cell r="AA1565">
            <v>350627.7</v>
          </cell>
          <cell r="AE1565">
            <v>7026536</v>
          </cell>
          <cell r="AF1565">
            <v>1783103.74</v>
          </cell>
          <cell r="AG1565">
            <v>5124433.26</v>
          </cell>
          <cell r="AH1565">
            <v>5124433.26</v>
          </cell>
        </row>
        <row r="1566">
          <cell r="N1566" t="str">
            <v>Accumulative Total MIG Flood Damage Projects</v>
          </cell>
          <cell r="O1566">
            <v>0</v>
          </cell>
          <cell r="P1566">
            <v>1670234.52</v>
          </cell>
          <cell r="Q1566">
            <v>3525290.88</v>
          </cell>
          <cell r="R1566">
            <v>4321862.58</v>
          </cell>
          <cell r="S1566">
            <v>4886433.26</v>
          </cell>
          <cell r="T1566">
            <v>5124433.26</v>
          </cell>
          <cell r="U1566">
            <v>5124433.26</v>
          </cell>
          <cell r="V1566">
            <v>5124433.26</v>
          </cell>
          <cell r="W1566">
            <v>5124433.26</v>
          </cell>
          <cell r="X1566">
            <v>5124433.26</v>
          </cell>
          <cell r="Y1566">
            <v>5124433.26</v>
          </cell>
          <cell r="Z1566">
            <v>5124433.26</v>
          </cell>
        </row>
        <row r="1567">
          <cell r="N1567" t="str">
            <v xml:space="preserve"> </v>
          </cell>
          <cell r="Q1567" t="str">
            <v xml:space="preserve"> </v>
          </cell>
        </row>
        <row r="1568">
          <cell r="C1568" t="str">
            <v>PMU Projects</v>
          </cell>
          <cell r="O1568" t="str">
            <v xml:space="preserve"> </v>
          </cell>
        </row>
        <row r="1569">
          <cell r="L1569">
            <v>0</v>
          </cell>
          <cell r="M1569">
            <v>0</v>
          </cell>
          <cell r="N1569">
            <v>0</v>
          </cell>
          <cell r="AE1569">
            <v>0</v>
          </cell>
          <cell r="AF1569">
            <v>0</v>
          </cell>
          <cell r="AG1569">
            <v>0</v>
          </cell>
          <cell r="AH1569">
            <v>0</v>
          </cell>
        </row>
        <row r="1570">
          <cell r="K1570" t="str">
            <v>Total PMU Projects</v>
          </cell>
          <cell r="L1570">
            <v>0</v>
          </cell>
          <cell r="M1570">
            <v>0</v>
          </cell>
          <cell r="N1570">
            <v>0</v>
          </cell>
          <cell r="O1570">
            <v>0</v>
          </cell>
          <cell r="P1570">
            <v>0</v>
          </cell>
          <cell r="Q1570">
            <v>0</v>
          </cell>
          <cell r="R1570">
            <v>0</v>
          </cell>
          <cell r="S1570">
            <v>0</v>
          </cell>
          <cell r="T1570">
            <v>0</v>
          </cell>
          <cell r="U1570">
            <v>0</v>
          </cell>
          <cell r="V1570">
            <v>0</v>
          </cell>
          <cell r="W1570">
            <v>0</v>
          </cell>
          <cell r="X1570">
            <v>0</v>
          </cell>
          <cell r="Y1570">
            <v>0</v>
          </cell>
          <cell r="Z1570">
            <v>0</v>
          </cell>
          <cell r="AA1570">
            <v>0</v>
          </cell>
          <cell r="AE1570">
            <v>0</v>
          </cell>
          <cell r="AF1570">
            <v>0</v>
          </cell>
          <cell r="AG1570">
            <v>0</v>
          </cell>
          <cell r="AH1570">
            <v>0</v>
          </cell>
        </row>
        <row r="1571">
          <cell r="N1571" t="str">
            <v>Accumulative Total PMU Projects</v>
          </cell>
          <cell r="O1571">
            <v>0</v>
          </cell>
          <cell r="P1571">
            <v>0</v>
          </cell>
          <cell r="Q1571">
            <v>0</v>
          </cell>
          <cell r="R1571">
            <v>0</v>
          </cell>
          <cell r="S1571">
            <v>0</v>
          </cell>
          <cell r="T1571">
            <v>0</v>
          </cell>
          <cell r="U1571">
            <v>0</v>
          </cell>
          <cell r="V1571">
            <v>0</v>
          </cell>
          <cell r="W1571">
            <v>0</v>
          </cell>
          <cell r="X1571">
            <v>0</v>
          </cell>
          <cell r="Y1571">
            <v>0</v>
          </cell>
          <cell r="Z1571">
            <v>0</v>
          </cell>
        </row>
        <row r="1573">
          <cell r="C1573" t="str">
            <v>Discontinued CMIP Projects</v>
          </cell>
        </row>
        <row r="1574">
          <cell r="C1574" t="str">
            <v>PRE-IMP</v>
          </cell>
          <cell r="D1574">
            <v>4200.1000000000004</v>
          </cell>
          <cell r="H1574" t="str">
            <v>Hessequa</v>
          </cell>
          <cell r="I1574" t="str">
            <v>B</v>
          </cell>
          <cell r="J1574" t="str">
            <v>Heidelberg</v>
          </cell>
          <cell r="K1574" t="str">
            <v>Water</v>
          </cell>
          <cell r="L1574">
            <v>567000</v>
          </cell>
          <cell r="M1574">
            <v>0</v>
          </cell>
          <cell r="N1574">
            <v>0</v>
          </cell>
          <cell r="AD1574" t="str">
            <v>Heidelberg East: Rehabilitate Water Network</v>
          </cell>
          <cell r="AE1574">
            <v>567000</v>
          </cell>
          <cell r="AF1574">
            <v>0</v>
          </cell>
          <cell r="AG1574">
            <v>0</v>
          </cell>
          <cell r="AH1574">
            <v>0</v>
          </cell>
          <cell r="AJ1574">
            <v>37407</v>
          </cell>
          <cell r="AL1574">
            <v>37391</v>
          </cell>
          <cell r="AN1574" t="str">
            <v>31/05/2002</v>
          </cell>
          <cell r="AO1574" t="str">
            <v/>
          </cell>
          <cell r="AP1574" t="str">
            <v>30/08/2002</v>
          </cell>
          <cell r="AQ1574" t="str">
            <v/>
          </cell>
          <cell r="AR1574" t="str">
            <v>COMPL</v>
          </cell>
          <cell r="AS1574" t="str">
            <v>Project completed</v>
          </cell>
        </row>
        <row r="1575">
          <cell r="C1575" t="str">
            <v>PRE-IMP</v>
          </cell>
          <cell r="D1575">
            <v>4208.1000000000004</v>
          </cell>
          <cell r="H1575" t="str">
            <v>Hessequa</v>
          </cell>
          <cell r="I1575" t="str">
            <v>B</v>
          </cell>
          <cell r="J1575" t="str">
            <v>Riversdale</v>
          </cell>
          <cell r="K1575" t="str">
            <v>Water</v>
          </cell>
          <cell r="L1575">
            <v>758000</v>
          </cell>
          <cell r="M1575">
            <v>0</v>
          </cell>
          <cell r="N1575">
            <v>0</v>
          </cell>
          <cell r="AD1575" t="str">
            <v>Riversdale: Upgrade Water Treatment Works</v>
          </cell>
          <cell r="AE1575">
            <v>758000</v>
          </cell>
          <cell r="AF1575">
            <v>0</v>
          </cell>
          <cell r="AG1575">
            <v>0</v>
          </cell>
          <cell r="AH1575">
            <v>0</v>
          </cell>
          <cell r="AJ1575">
            <v>37467</v>
          </cell>
          <cell r="AL1575">
            <v>37437</v>
          </cell>
          <cell r="AN1575" t="str">
            <v>30/07/2002</v>
          </cell>
          <cell r="AO1575" t="str">
            <v/>
          </cell>
          <cell r="AP1575" t="str">
            <v>31/03/2002</v>
          </cell>
          <cell r="AQ1575" t="str">
            <v/>
          </cell>
          <cell r="AR1575" t="str">
            <v>COMPL</v>
          </cell>
          <cell r="AS1575" t="str">
            <v>Project completed</v>
          </cell>
        </row>
        <row r="1576">
          <cell r="C1576" t="str">
            <v>PRE-IMP</v>
          </cell>
          <cell r="D1576">
            <v>4212.1000000000004</v>
          </cell>
          <cell r="H1576" t="str">
            <v>Hessequa</v>
          </cell>
          <cell r="I1576" t="str">
            <v>B</v>
          </cell>
          <cell r="J1576" t="str">
            <v>Riversdale</v>
          </cell>
          <cell r="K1576" t="str">
            <v>Water</v>
          </cell>
          <cell r="L1576">
            <v>322000</v>
          </cell>
          <cell r="M1576">
            <v>0</v>
          </cell>
          <cell r="N1576">
            <v>0</v>
          </cell>
          <cell r="AD1576" t="str">
            <v>Môrestond/Alderidge: Upgrade Water Supply: Pipes</v>
          </cell>
          <cell r="AE1576">
            <v>322000</v>
          </cell>
          <cell r="AF1576">
            <v>0</v>
          </cell>
          <cell r="AG1576">
            <v>0</v>
          </cell>
          <cell r="AH1576">
            <v>0</v>
          </cell>
          <cell r="AJ1576">
            <v>37514</v>
          </cell>
          <cell r="AL1576">
            <v>37498</v>
          </cell>
          <cell r="AN1576" t="str">
            <v>30/09/2002</v>
          </cell>
          <cell r="AO1576" t="str">
            <v/>
          </cell>
          <cell r="AP1576" t="str">
            <v>30/11/2002</v>
          </cell>
          <cell r="AQ1576" t="str">
            <v/>
          </cell>
          <cell r="AR1576" t="str">
            <v>COMPL</v>
          </cell>
          <cell r="AS1576" t="str">
            <v>Project completed</v>
          </cell>
        </row>
        <row r="1577">
          <cell r="C1577" t="str">
            <v>PRE-IMP</v>
          </cell>
          <cell r="D1577">
            <v>5381.3</v>
          </cell>
          <cell r="H1577" t="str">
            <v>Hessequa</v>
          </cell>
          <cell r="I1577" t="str">
            <v>B</v>
          </cell>
          <cell r="J1577" t="str">
            <v>Riversdale</v>
          </cell>
          <cell r="K1577" t="str">
            <v>Water</v>
          </cell>
          <cell r="L1577">
            <v>2017000</v>
          </cell>
          <cell r="M1577">
            <v>0</v>
          </cell>
          <cell r="N1577">
            <v>0</v>
          </cell>
          <cell r="AD1577" t="str">
            <v>Riversdale: Rehabilitate Low Level Reservoir</v>
          </cell>
          <cell r="AE1577">
            <v>2017000</v>
          </cell>
          <cell r="AF1577">
            <v>0</v>
          </cell>
          <cell r="AG1577">
            <v>0</v>
          </cell>
          <cell r="AH1577">
            <v>0</v>
          </cell>
          <cell r="AJ1577">
            <v>38214</v>
          </cell>
          <cell r="AL1577">
            <v>38198</v>
          </cell>
          <cell r="AN1577" t="str">
            <v>20/08/2004</v>
          </cell>
          <cell r="AO1577" t="str">
            <v/>
          </cell>
          <cell r="AP1577" t="str">
            <v>30/11/2004</v>
          </cell>
          <cell r="AQ1577" t="str">
            <v/>
          </cell>
          <cell r="AR1577" t="str">
            <v>PRE-IMP</v>
          </cell>
          <cell r="AS1577" t="str">
            <v>Project in pre-implementation stage</v>
          </cell>
        </row>
        <row r="1578">
          <cell r="K1578" t="str">
            <v>Total Discontinued CMIP Projects</v>
          </cell>
          <cell r="L1578">
            <v>3664000</v>
          </cell>
          <cell r="M1578">
            <v>0</v>
          </cell>
          <cell r="N1578">
            <v>0</v>
          </cell>
          <cell r="O1578">
            <v>0</v>
          </cell>
          <cell r="P1578">
            <v>0</v>
          </cell>
          <cell r="Q1578">
            <v>0</v>
          </cell>
          <cell r="R1578">
            <v>0</v>
          </cell>
          <cell r="S1578">
            <v>0</v>
          </cell>
          <cell r="T1578">
            <v>0</v>
          </cell>
          <cell r="U1578">
            <v>0</v>
          </cell>
          <cell r="V1578">
            <v>0</v>
          </cell>
          <cell r="W1578">
            <v>0</v>
          </cell>
          <cell r="X1578">
            <v>0</v>
          </cell>
          <cell r="Y1578">
            <v>0</v>
          </cell>
          <cell r="Z1578">
            <v>0</v>
          </cell>
          <cell r="AA1578">
            <v>0</v>
          </cell>
          <cell r="AE1578">
            <v>3664000</v>
          </cell>
          <cell r="AF1578">
            <v>0</v>
          </cell>
          <cell r="AG1578">
            <v>0</v>
          </cell>
          <cell r="AH1578">
            <v>0</v>
          </cell>
        </row>
        <row r="1579">
          <cell r="N1579" t="str">
            <v>Accumulative Total Discontinued CMIP Projects</v>
          </cell>
          <cell r="O1579">
            <v>0</v>
          </cell>
          <cell r="P1579">
            <v>0</v>
          </cell>
          <cell r="Q1579">
            <v>0</v>
          </cell>
          <cell r="R1579">
            <v>0</v>
          </cell>
          <cell r="S1579">
            <v>0</v>
          </cell>
          <cell r="T1579">
            <v>0</v>
          </cell>
          <cell r="U1579">
            <v>0</v>
          </cell>
          <cell r="V1579">
            <v>0</v>
          </cell>
          <cell r="W1579">
            <v>0</v>
          </cell>
          <cell r="X1579">
            <v>0</v>
          </cell>
          <cell r="Y1579">
            <v>0</v>
          </cell>
          <cell r="Z1579">
            <v>0</v>
          </cell>
        </row>
        <row r="1580">
          <cell r="Z1580" t="str">
            <v>Total 2007/08</v>
          </cell>
          <cell r="AA1580">
            <v>350627.7</v>
          </cell>
        </row>
        <row r="1585">
          <cell r="AD1585" t="str">
            <v>Roll-over from 2006/07 Allocation</v>
          </cell>
          <cell r="AE1585">
            <v>0</v>
          </cell>
        </row>
        <row r="1586">
          <cell r="AD1586" t="str">
            <v>2006/07 Additional MIG Flood Damage Funding</v>
          </cell>
          <cell r="AE1586">
            <v>232000</v>
          </cell>
        </row>
        <row r="1587">
          <cell r="AD1587" t="str">
            <v>2007/08 MIG Allocation</v>
          </cell>
          <cell r="AE1587">
            <v>3579114.9083745908</v>
          </cell>
        </row>
        <row r="1588">
          <cell r="AD1588" t="str">
            <v>Reallocation of 2006/07 MIG Allocation</v>
          </cell>
          <cell r="AE1588">
            <v>0</v>
          </cell>
        </row>
        <row r="1589">
          <cell r="AD1589" t="str">
            <v>Total MIG Funds available for 2007/08</v>
          </cell>
          <cell r="AE1589">
            <v>3811114.9083745908</v>
          </cell>
        </row>
        <row r="1611">
          <cell r="AD1611" t="str">
            <v>Rustdene &amp; Kwamandlenkosi: Rehabilitate Roads Ph4</v>
          </cell>
          <cell r="AE1611">
            <v>5000000</v>
          </cell>
          <cell r="AF1611">
            <v>4156603.95</v>
          </cell>
          <cell r="AG1611">
            <v>843396.05</v>
          </cell>
          <cell r="AH1611">
            <v>243396</v>
          </cell>
          <cell r="AJ1611">
            <v>38563</v>
          </cell>
          <cell r="AL1611">
            <v>38548</v>
          </cell>
          <cell r="AN1611" t="str">
            <v>15/08/2005</v>
          </cell>
          <cell r="AO1611" t="str">
            <v/>
          </cell>
          <cell r="AP1611" t="str">
            <v>15/07/2006</v>
          </cell>
          <cell r="AQ1611" t="str">
            <v/>
          </cell>
          <cell r="AR1611" t="str">
            <v>IMPL</v>
          </cell>
          <cell r="AS1611" t="str">
            <v>Project in construction;  will only spend R3,7m in 2005/06</v>
          </cell>
        </row>
        <row r="1612">
          <cell r="AD1612" t="str">
            <v>Beaufort West: Upgrade Telemetry System Ph3</v>
          </cell>
          <cell r="AE1612">
            <v>240000</v>
          </cell>
          <cell r="AF1612">
            <v>238581.02</v>
          </cell>
          <cell r="AG1612">
            <v>1418.98</v>
          </cell>
          <cell r="AH1612">
            <v>0</v>
          </cell>
          <cell r="AJ1612">
            <v>38533</v>
          </cell>
          <cell r="AL1612">
            <v>38518</v>
          </cell>
          <cell r="AN1612" t="str">
            <v>01/07/2005</v>
          </cell>
          <cell r="AO1612" t="str">
            <v/>
          </cell>
          <cell r="AP1612" t="str">
            <v>31/10/2005</v>
          </cell>
          <cell r="AQ1612" t="str">
            <v/>
          </cell>
          <cell r="AR1612" t="str">
            <v>COMPL</v>
          </cell>
          <cell r="AS1612" t="str">
            <v>Project completed</v>
          </cell>
        </row>
        <row r="1613">
          <cell r="AD1613" t="str">
            <v>Beaufort West: Rehabilitate Main Water Supply Pipeline</v>
          </cell>
          <cell r="AE1613">
            <v>500000</v>
          </cell>
          <cell r="AF1613">
            <v>491120.8</v>
          </cell>
          <cell r="AG1613">
            <v>8879.2000000000007</v>
          </cell>
          <cell r="AH1613">
            <v>0</v>
          </cell>
          <cell r="AJ1613">
            <v>38579</v>
          </cell>
          <cell r="AL1613">
            <v>38565</v>
          </cell>
          <cell r="AN1613" t="str">
            <v>15/08/2005</v>
          </cell>
          <cell r="AO1613" t="str">
            <v/>
          </cell>
          <cell r="AP1613" t="str">
            <v>15/03/2006</v>
          </cell>
          <cell r="AQ1613" t="str">
            <v/>
          </cell>
          <cell r="AR1613" t="str">
            <v>PRE-IMP</v>
          </cell>
          <cell r="AS1613" t="str">
            <v>Project in construction</v>
          </cell>
        </row>
        <row r="1614">
          <cell r="AD1614" t="str">
            <v>Central Karoo: Upgrade Rustdene Regional Sport Stadium</v>
          </cell>
          <cell r="AE1614">
            <v>7200000</v>
          </cell>
          <cell r="AF1614">
            <v>5505156.7699999996</v>
          </cell>
          <cell r="AG1614">
            <v>1694843.23</v>
          </cell>
          <cell r="AH1614">
            <v>0</v>
          </cell>
          <cell r="AJ1614">
            <v>37802</v>
          </cell>
          <cell r="AK1614">
            <v>38625</v>
          </cell>
          <cell r="AL1614">
            <v>37787</v>
          </cell>
          <cell r="AM1614">
            <v>38618</v>
          </cell>
          <cell r="AN1614">
            <v>37802</v>
          </cell>
          <cell r="AO1614">
            <v>38631</v>
          </cell>
          <cell r="AP1614">
            <v>38291</v>
          </cell>
          <cell r="AR1614" t="str">
            <v>IMPL</v>
          </cell>
          <cell r="AS1614" t="str">
            <v>Project 99% complete</v>
          </cell>
        </row>
        <row r="1615">
          <cell r="AD1615" t="str">
            <v>Kwamandlenkosi: Upgrade Sports Grounds</v>
          </cell>
          <cell r="AE1615">
            <v>600000</v>
          </cell>
          <cell r="AF1615">
            <v>589480.12</v>
          </cell>
          <cell r="AG1615">
            <v>10519.88</v>
          </cell>
          <cell r="AH1615">
            <v>0</v>
          </cell>
          <cell r="AJ1615" t="str">
            <v xml:space="preserve"> </v>
          </cell>
          <cell r="AL1615" t="str">
            <v xml:space="preserve"> </v>
          </cell>
          <cell r="AN1615" t="str">
            <v>01/08/2005</v>
          </cell>
          <cell r="AO1615" t="str">
            <v/>
          </cell>
          <cell r="AP1615" t="str">
            <v>30/11/2005</v>
          </cell>
          <cell r="AQ1615" t="str">
            <v/>
          </cell>
          <cell r="AR1615" t="str">
            <v>IMPL</v>
          </cell>
          <cell r="AS1615" t="str">
            <v>Project in construction</v>
          </cell>
        </row>
        <row r="1616">
          <cell r="AD1616" t="str">
            <v>Beaufort West: Upgrade Road Junction to Hydroponics</v>
          </cell>
          <cell r="AE1616">
            <v>322000</v>
          </cell>
          <cell r="AF1616">
            <v>145372</v>
          </cell>
          <cell r="AG1616">
            <v>176628</v>
          </cell>
          <cell r="AH1616">
            <v>0</v>
          </cell>
          <cell r="AJ1616">
            <v>38596</v>
          </cell>
          <cell r="AL1616">
            <v>38579</v>
          </cell>
          <cell r="AN1616" t="str">
            <v>01/09/2005</v>
          </cell>
          <cell r="AO1616" t="str">
            <v/>
          </cell>
          <cell r="AP1616">
            <v>38806</v>
          </cell>
          <cell r="AQ1616" t="str">
            <v/>
          </cell>
          <cell r="AR1616" t="str">
            <v>PRE-IMP</v>
          </cell>
          <cell r="AS1616" t="str">
            <v>2006/07</v>
          </cell>
        </row>
        <row r="1617">
          <cell r="AD1617" t="str">
            <v>Murraysburg: Rehabilitate Roads &amp; Associated Stormwater Ph3</v>
          </cell>
          <cell r="AE1617">
            <v>3045000</v>
          </cell>
          <cell r="AF1617">
            <v>2685324.91</v>
          </cell>
          <cell r="AG1617">
            <v>359675.09</v>
          </cell>
          <cell r="AH1617">
            <v>0</v>
          </cell>
          <cell r="AJ1617">
            <v>38107</v>
          </cell>
          <cell r="AL1617">
            <v>38107</v>
          </cell>
          <cell r="AN1617" t="str">
            <v>15/05/2004</v>
          </cell>
          <cell r="AO1617" t="str">
            <v/>
          </cell>
          <cell r="AP1617">
            <v>38806</v>
          </cell>
          <cell r="AQ1617" t="str">
            <v/>
          </cell>
          <cell r="AR1617" t="str">
            <v>IMPL</v>
          </cell>
          <cell r="AS1617" t="str">
            <v>Project in construction</v>
          </cell>
        </row>
        <row r="1618">
          <cell r="AD1618" t="str">
            <v>Prince Albert: Upgrade Bulk Water Pipeline</v>
          </cell>
          <cell r="AE1618">
            <v>1197000</v>
          </cell>
          <cell r="AF1618">
            <v>228263.54</v>
          </cell>
          <cell r="AG1618">
            <v>544224.82999999996</v>
          </cell>
          <cell r="AH1618">
            <v>0</v>
          </cell>
          <cell r="AJ1618">
            <v>38214</v>
          </cell>
          <cell r="AL1618">
            <v>38200</v>
          </cell>
          <cell r="AN1618" t="str">
            <v>01/09/2004</v>
          </cell>
          <cell r="AO1618" t="str">
            <v/>
          </cell>
          <cell r="AP1618" t="str">
            <v>28/02/2005</v>
          </cell>
          <cell r="AQ1618" t="str">
            <v/>
          </cell>
          <cell r="AR1618" t="str">
            <v>PRE-IMP</v>
          </cell>
          <cell r="AS1618" t="str">
            <v>Project in planning &amp; design stage</v>
          </cell>
        </row>
        <row r="1619">
          <cell r="AE1619">
            <v>18104000</v>
          </cell>
          <cell r="AF1619">
            <v>14039903.109999998</v>
          </cell>
          <cell r="AG1619">
            <v>3639585.26</v>
          </cell>
          <cell r="AH1619">
            <v>243396</v>
          </cell>
        </row>
        <row r="1623">
          <cell r="AD1623" t="str">
            <v>Laingsburg: Upgrade Roads &amp; Stormwater System</v>
          </cell>
          <cell r="AE1623">
            <v>752400</v>
          </cell>
          <cell r="AF1623">
            <v>0</v>
          </cell>
          <cell r="AG1623">
            <v>0</v>
          </cell>
          <cell r="AH1623">
            <v>0</v>
          </cell>
        </row>
        <row r="1624">
          <cell r="AD1624" t="str">
            <v>Leeu-Gamka: Upgrade Gravel Streets &amp; Stormwater</v>
          </cell>
          <cell r="AE1624">
            <v>1865000</v>
          </cell>
          <cell r="AF1624">
            <v>0</v>
          </cell>
          <cell r="AG1624">
            <v>0</v>
          </cell>
          <cell r="AH1624">
            <v>0</v>
          </cell>
        </row>
        <row r="1625">
          <cell r="AD1625" t="str">
            <v>Beaufort West: Investigation for New Aquifers</v>
          </cell>
          <cell r="AE1625">
            <v>982456</v>
          </cell>
          <cell r="AF1625">
            <v>0</v>
          </cell>
          <cell r="AG1625">
            <v>982456</v>
          </cell>
          <cell r="AH1625">
            <v>0</v>
          </cell>
        </row>
        <row r="1626">
          <cell r="AD1626" t="str">
            <v>Beaufort West: Rustdene: New Stormwater Chanel Ph3</v>
          </cell>
          <cell r="AE1626">
            <v>1250000</v>
          </cell>
          <cell r="AF1626">
            <v>0</v>
          </cell>
          <cell r="AG1626">
            <v>1250000</v>
          </cell>
          <cell r="AH1626">
            <v>0</v>
          </cell>
        </row>
        <row r="1627">
          <cell r="AD1627" t="str">
            <v>Laingsburg: Upgrade Water Resources</v>
          </cell>
          <cell r="AE1627">
            <v>360000</v>
          </cell>
          <cell r="AF1627">
            <v>0</v>
          </cell>
          <cell r="AG1627">
            <v>360000</v>
          </cell>
          <cell r="AH1627">
            <v>0</v>
          </cell>
        </row>
        <row r="1628">
          <cell r="AD1628" t="str">
            <v>Laingsburg: Rehabilitate Soutkloof Pipeline Intake Works</v>
          </cell>
          <cell r="AE1628">
            <v>750000</v>
          </cell>
          <cell r="AF1628">
            <v>0</v>
          </cell>
          <cell r="AG1628">
            <v>750000</v>
          </cell>
          <cell r="AH1628">
            <v>0</v>
          </cell>
        </row>
        <row r="1629">
          <cell r="AD1629" t="str">
            <v>Matjiesfontein: Rehabilitate Water Reticulation</v>
          </cell>
          <cell r="AE1629">
            <v>552000</v>
          </cell>
          <cell r="AF1629">
            <v>0</v>
          </cell>
          <cell r="AG1629">
            <v>552000</v>
          </cell>
          <cell r="AH1629">
            <v>0</v>
          </cell>
        </row>
        <row r="1630">
          <cell r="AD1630" t="str">
            <v>Laingsburg: New Community Lighting</v>
          </cell>
          <cell r="AE1630">
            <v>230000</v>
          </cell>
          <cell r="AF1630">
            <v>0</v>
          </cell>
          <cell r="AG1630">
            <v>230000</v>
          </cell>
          <cell r="AH1630">
            <v>0</v>
          </cell>
        </row>
        <row r="1631">
          <cell r="AD1631" t="str">
            <v>Murraysburg: Water: Installation of Prepaid Meters</v>
          </cell>
          <cell r="AE1631">
            <v>2400000</v>
          </cell>
          <cell r="AF1631">
            <v>0</v>
          </cell>
          <cell r="AG1631">
            <v>2400000</v>
          </cell>
          <cell r="AH1631">
            <v>0</v>
          </cell>
          <cell r="AJ1631">
            <v>38913</v>
          </cell>
          <cell r="AL1631">
            <v>38898</v>
          </cell>
          <cell r="AN1631">
            <v>38913</v>
          </cell>
          <cell r="AP1631">
            <v>39172</v>
          </cell>
          <cell r="AS1631" t="str">
            <v>2006/07</v>
          </cell>
        </row>
        <row r="1632">
          <cell r="AD1632" t="str">
            <v>Murraysburg: New Stormwater Drainage</v>
          </cell>
          <cell r="AE1632">
            <v>1539000</v>
          </cell>
          <cell r="AF1632">
            <v>0</v>
          </cell>
          <cell r="AG1632">
            <v>1539000</v>
          </cell>
          <cell r="AH1632">
            <v>0</v>
          </cell>
          <cell r="AS1632" t="str">
            <v>2006/07</v>
          </cell>
        </row>
        <row r="1633">
          <cell r="AD1633" t="str">
            <v>Murraysburg South: Upgrade Stormwater Channel</v>
          </cell>
          <cell r="AE1633">
            <v>655500</v>
          </cell>
          <cell r="AF1633">
            <v>0</v>
          </cell>
          <cell r="AG1633">
            <v>655500</v>
          </cell>
          <cell r="AH1633">
            <v>0</v>
          </cell>
          <cell r="AJ1633">
            <v>38899</v>
          </cell>
          <cell r="AL1633">
            <v>38883</v>
          </cell>
          <cell r="AN1633">
            <v>38899</v>
          </cell>
          <cell r="AP1633">
            <v>38990</v>
          </cell>
          <cell r="AR1633" t="str">
            <v>APR</v>
          </cell>
          <cell r="AS1633" t="str">
            <v>2006/07</v>
          </cell>
        </row>
        <row r="1634">
          <cell r="AD1634" t="str">
            <v>Prince Albert: New Rural Sanitation (200 units)</v>
          </cell>
          <cell r="AE1634">
            <v>632000</v>
          </cell>
          <cell r="AF1634">
            <v>0</v>
          </cell>
          <cell r="AG1634">
            <v>632000</v>
          </cell>
          <cell r="AH1634">
            <v>0</v>
          </cell>
        </row>
        <row r="1635">
          <cell r="AD1635" t="str">
            <v>Beaufort West: Investigation for New Aquifers</v>
          </cell>
          <cell r="AE1635">
            <v>200000</v>
          </cell>
          <cell r="AF1635">
            <v>193354.92</v>
          </cell>
          <cell r="AG1635">
            <v>6645.08</v>
          </cell>
          <cell r="AH1635">
            <v>0</v>
          </cell>
        </row>
        <row r="1636">
          <cell r="AD1636" t="str">
            <v>Beaufort West: Rural Sanitation (100 units)</v>
          </cell>
          <cell r="AE1636">
            <v>316000</v>
          </cell>
          <cell r="AF1636">
            <v>315965.65000000002</v>
          </cell>
          <cell r="AG1636">
            <v>34.35</v>
          </cell>
          <cell r="AH1636">
            <v>0</v>
          </cell>
        </row>
        <row r="1637">
          <cell r="AD1637" t="str">
            <v>Hillside: Upgrade Stormwater Berm &amp; Retention Pond</v>
          </cell>
          <cell r="AE1637">
            <v>741000</v>
          </cell>
          <cell r="AF1637">
            <v>665363.74</v>
          </cell>
          <cell r="AG1637">
            <v>75636.259999999995</v>
          </cell>
          <cell r="AH1637">
            <v>0</v>
          </cell>
          <cell r="AJ1637">
            <v>38327</v>
          </cell>
          <cell r="AK1637">
            <v>38513</v>
          </cell>
          <cell r="AL1637">
            <v>38299</v>
          </cell>
          <cell r="AM1637">
            <v>38503</v>
          </cell>
          <cell r="AN1637" t="str">
            <v>17/01/2005</v>
          </cell>
          <cell r="AO1637">
            <v>38513</v>
          </cell>
          <cell r="AP1637" t="str">
            <v>29/04/2005</v>
          </cell>
          <cell r="AQ1637" t="str">
            <v/>
          </cell>
          <cell r="AR1637" t="str">
            <v>IMPL</v>
          </cell>
          <cell r="AS1637" t="str">
            <v>Project 80% completed</v>
          </cell>
        </row>
        <row r="1638">
          <cell r="AD1638" t="str">
            <v>Rustdene: New Stormwater Channel</v>
          </cell>
          <cell r="AE1638">
            <v>743000</v>
          </cell>
          <cell r="AF1638">
            <v>212279.63</v>
          </cell>
          <cell r="AG1638">
            <v>530720.37</v>
          </cell>
          <cell r="AH1638">
            <v>0</v>
          </cell>
        </row>
        <row r="1639">
          <cell r="AD1639" t="str">
            <v>Murraysburg: Upgrade Water Supply</v>
          </cell>
          <cell r="AE1639">
            <v>1436000</v>
          </cell>
          <cell r="AF1639">
            <v>595165.35</v>
          </cell>
          <cell r="AG1639">
            <v>840834.65</v>
          </cell>
          <cell r="AH1639">
            <v>840834.65</v>
          </cell>
          <cell r="AJ1639">
            <v>38686</v>
          </cell>
          <cell r="AL1639">
            <v>38655</v>
          </cell>
          <cell r="AN1639">
            <v>38686</v>
          </cell>
          <cell r="AP1639">
            <v>38929</v>
          </cell>
          <cell r="AR1639" t="str">
            <v>APR</v>
          </cell>
          <cell r="AS1639" t="str">
            <v>2006/07</v>
          </cell>
        </row>
        <row r="1640">
          <cell r="AD1640" t="str">
            <v>Murraysburg: Upgrade &amp; Extend Water Supply</v>
          </cell>
          <cell r="AE1640">
            <v>1430000</v>
          </cell>
          <cell r="AF1640">
            <v>848868.91</v>
          </cell>
          <cell r="AG1640">
            <v>581131.09000000008</v>
          </cell>
          <cell r="AH1640">
            <v>581131.09000000008</v>
          </cell>
          <cell r="AJ1640">
            <v>38701</v>
          </cell>
          <cell r="AL1640">
            <v>38686</v>
          </cell>
          <cell r="AN1640">
            <v>38732</v>
          </cell>
          <cell r="AP1640">
            <v>38806</v>
          </cell>
          <cell r="AR1640" t="str">
            <v>IMPL</v>
          </cell>
          <cell r="AS1640" t="str">
            <v>Project in construction</v>
          </cell>
        </row>
        <row r="1641">
          <cell r="AD1641" t="str">
            <v>Prince Albert: Upgrade Bulk Water Ph2</v>
          </cell>
          <cell r="AE1641">
            <v>447368</v>
          </cell>
          <cell r="AF1641">
            <v>381794.34</v>
          </cell>
          <cell r="AG1641">
            <v>65573.66</v>
          </cell>
          <cell r="AH1641">
            <v>0</v>
          </cell>
        </row>
        <row r="1642">
          <cell r="AD1642" t="str">
            <v>Prince Albert: Upgrade Bulk Water Pipeline Ph2</v>
          </cell>
          <cell r="AE1642">
            <v>1097000</v>
          </cell>
          <cell r="AF1642">
            <v>619804.49</v>
          </cell>
          <cell r="AG1642">
            <v>477195.51</v>
          </cell>
          <cell r="AH1642">
            <v>0</v>
          </cell>
        </row>
        <row r="1643">
          <cell r="AE1643">
            <v>18378724</v>
          </cell>
          <cell r="AF1643">
            <v>3832597.0300000003</v>
          </cell>
          <cell r="AG1643">
            <v>11928726.969999999</v>
          </cell>
          <cell r="AH1643">
            <v>1421965.7400000002</v>
          </cell>
        </row>
        <row r="1647">
          <cell r="AD1647" t="str">
            <v>Prince Albert: Flood Damage: Rehabilitate Low Water Bridge</v>
          </cell>
          <cell r="AE1647">
            <v>232000</v>
          </cell>
          <cell r="AF1647">
            <v>0</v>
          </cell>
          <cell r="AG1647">
            <v>232000</v>
          </cell>
          <cell r="AH1647">
            <v>0</v>
          </cell>
        </row>
        <row r="1649">
          <cell r="AE1649">
            <v>232000</v>
          </cell>
          <cell r="AF1649">
            <v>0</v>
          </cell>
          <cell r="AG1649">
            <v>232000</v>
          </cell>
          <cell r="AH1649">
            <v>0</v>
          </cell>
        </row>
        <row r="1653">
          <cell r="AE1653">
            <v>0</v>
          </cell>
          <cell r="AF1653">
            <v>0</v>
          </cell>
          <cell r="AG1653">
            <v>0</v>
          </cell>
          <cell r="AH1653">
            <v>0</v>
          </cell>
        </row>
        <row r="1654">
          <cell r="AE1654">
            <v>0</v>
          </cell>
          <cell r="AF1654">
            <v>0</v>
          </cell>
          <cell r="AG1654">
            <v>0</v>
          </cell>
          <cell r="AH1654">
            <v>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as_2"/>
      <sheetName val="Monthly Report"/>
      <sheetName val="ISRDS &amp; Urban Renewal Projects"/>
      <sheetName val=" Site Visits"/>
      <sheetName val="Comments"/>
    </sheetNames>
    <sheetDataSet>
      <sheetData sheetId="0" refreshError="1"/>
      <sheetData sheetId="1"/>
      <sheetData sheetId="2" refreshError="1"/>
      <sheetData sheetId="3" refreshError="1"/>
      <sheetData sheetId="4" refreshError="1">
        <row r="1">
          <cell r="A1" t="str">
            <v>EASTERN CAPE : MONTHLY REPORT :  MARCH 2004</v>
          </cell>
        </row>
        <row r="3">
          <cell r="A3" t="str">
            <v>Comments:</v>
          </cell>
        </row>
        <row r="4">
          <cell r="A4" t="str">
            <v>1</v>
          </cell>
          <cell r="B4" t="str">
            <v>The Eastern Cape Province management areas needed to spend a vast sum of money during March 2004 in order to meet the allocations. In all cases this allocation was spent. As is the trend towards the end of all financial years, a sharp expenditure curve is</v>
          </cell>
        </row>
        <row r="7">
          <cell r="A7" t="str">
            <v>We the undersigned, declare that the aforementioned information is true and correct and we undertake to notify your office immediately of any change in circumstances.</v>
          </cell>
        </row>
        <row r="8">
          <cell r="A8" t="str">
            <v>Compiled by</v>
          </cell>
          <cell r="C8" t="str">
            <v>:</v>
          </cell>
          <cell r="D8" t="str">
            <v>Mark Muckle</v>
          </cell>
        </row>
        <row r="9">
          <cell r="A9" t="str">
            <v>Designation</v>
          </cell>
          <cell r="C9" t="str">
            <v>:</v>
          </cell>
          <cell r="D9" t="str">
            <v>Project Manager: CMIP</v>
          </cell>
        </row>
        <row r="10">
          <cell r="A10" t="str">
            <v>Telephone</v>
          </cell>
          <cell r="C10" t="str">
            <v>:</v>
          </cell>
          <cell r="D10" t="str">
            <v>082 372 7473</v>
          </cell>
        </row>
        <row r="11">
          <cell r="A11" t="str">
            <v>Signature</v>
          </cell>
          <cell r="C11" t="str">
            <v>:</v>
          </cell>
        </row>
        <row r="12">
          <cell r="A12" t="str">
            <v>Date</v>
          </cell>
          <cell r="C12" t="str">
            <v>:</v>
          </cell>
          <cell r="D12" t="str">
            <v>9 April 2004</v>
          </cell>
        </row>
        <row r="13">
          <cell r="A13" t="str">
            <v>Name of Provincial Programme Manager</v>
          </cell>
          <cell r="C13" t="str">
            <v>:</v>
          </cell>
          <cell r="D13" t="str">
            <v>Mr C. H. Burger</v>
          </cell>
        </row>
        <row r="14">
          <cell r="A14" t="str">
            <v>Telephone</v>
          </cell>
          <cell r="C14" t="str">
            <v>:</v>
          </cell>
          <cell r="D14" t="str">
            <v>040 609 5567</v>
          </cell>
        </row>
        <row r="15">
          <cell r="A15" t="str">
            <v>Signature</v>
          </cell>
          <cell r="C15" t="str">
            <v>:</v>
          </cell>
        </row>
        <row r="16">
          <cell r="A16" t="str">
            <v>Date</v>
          </cell>
          <cell r="C16" t="str">
            <v>:</v>
          </cell>
          <cell r="D16" t="str">
            <v>9 April 2004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2005-2006"/>
      <sheetName val="Sheet1"/>
      <sheetName val="2006-2007"/>
      <sheetName val="SPECIALS"/>
      <sheetName val="LIST TEMPLATE"/>
    </sheetNames>
    <sheetDataSet>
      <sheetData sheetId="0"/>
      <sheetData sheetId="1"/>
      <sheetData sheetId="2"/>
      <sheetData sheetId="3"/>
      <sheetData sheetId="4" refreshError="1">
        <row r="2">
          <cell r="F2" t="str">
            <v>CBDC1</v>
          </cell>
        </row>
        <row r="3">
          <cell r="F3" t="str">
            <v>CBDC2</v>
          </cell>
        </row>
        <row r="4">
          <cell r="F4" t="str">
            <v>CBDC3</v>
          </cell>
        </row>
        <row r="5">
          <cell r="F5" t="str">
            <v>CBDC4</v>
          </cell>
        </row>
        <row r="6">
          <cell r="F6" t="str">
            <v>CBDC8</v>
          </cell>
        </row>
        <row r="7">
          <cell r="F7" t="str">
            <v>CDDC1</v>
          </cell>
        </row>
        <row r="8">
          <cell r="F8" t="str">
            <v>CDBC2</v>
          </cell>
        </row>
        <row r="9">
          <cell r="F9" t="str">
            <v>CBDC3</v>
          </cell>
        </row>
        <row r="10">
          <cell r="F10" t="str">
            <v>CBDC3</v>
          </cell>
        </row>
        <row r="11">
          <cell r="F11" t="str">
            <v>CBDC3</v>
          </cell>
        </row>
        <row r="12">
          <cell r="F12" t="str">
            <v>CDBC4</v>
          </cell>
        </row>
        <row r="13">
          <cell r="F13" t="str">
            <v>DC9</v>
          </cell>
        </row>
        <row r="14">
          <cell r="F14" t="str">
            <v>CBDC8</v>
          </cell>
        </row>
        <row r="15">
          <cell r="F15" t="str">
            <v>DC1</v>
          </cell>
        </row>
        <row r="16">
          <cell r="F16" t="str">
            <v>DC10</v>
          </cell>
        </row>
        <row r="17">
          <cell r="F17" t="str">
            <v>DC12</v>
          </cell>
        </row>
        <row r="18">
          <cell r="F18" t="str">
            <v>DC13</v>
          </cell>
        </row>
        <row r="19">
          <cell r="F19" t="str">
            <v>DC14</v>
          </cell>
        </row>
        <row r="20">
          <cell r="F20" t="str">
            <v>DC15</v>
          </cell>
        </row>
        <row r="21">
          <cell r="F21" t="str">
            <v>DC16</v>
          </cell>
        </row>
        <row r="22">
          <cell r="F22" t="str">
            <v>DC17</v>
          </cell>
        </row>
        <row r="23">
          <cell r="F23" t="str">
            <v>DC18</v>
          </cell>
        </row>
        <row r="24">
          <cell r="F24" t="str">
            <v>DC19</v>
          </cell>
        </row>
        <row r="25">
          <cell r="F25" t="str">
            <v>DC2</v>
          </cell>
        </row>
        <row r="26">
          <cell r="F26" t="str">
            <v>DC20</v>
          </cell>
        </row>
        <row r="27">
          <cell r="F27" t="str">
            <v>DC21</v>
          </cell>
        </row>
        <row r="28">
          <cell r="F28" t="str">
            <v>DC22</v>
          </cell>
        </row>
        <row r="29">
          <cell r="F29" t="str">
            <v>DC23</v>
          </cell>
        </row>
        <row r="30">
          <cell r="F30" t="str">
            <v>DC24</v>
          </cell>
        </row>
        <row r="31">
          <cell r="F31" t="str">
            <v>DC25</v>
          </cell>
        </row>
        <row r="32">
          <cell r="F32" t="str">
            <v>DC26</v>
          </cell>
        </row>
        <row r="33">
          <cell r="F33" t="str">
            <v>DC27</v>
          </cell>
        </row>
        <row r="34">
          <cell r="F34" t="str">
            <v>DC28</v>
          </cell>
        </row>
        <row r="35">
          <cell r="F35" t="str">
            <v>DC29</v>
          </cell>
        </row>
        <row r="36">
          <cell r="F36" t="str">
            <v>DC3</v>
          </cell>
        </row>
        <row r="37">
          <cell r="F37" t="str">
            <v>DC30</v>
          </cell>
        </row>
        <row r="38">
          <cell r="F38" t="str">
            <v>DC31</v>
          </cell>
        </row>
        <row r="39">
          <cell r="F39" t="str">
            <v>DC32</v>
          </cell>
        </row>
        <row r="40">
          <cell r="F40" t="str">
            <v>DC33</v>
          </cell>
        </row>
        <row r="41">
          <cell r="F41" t="str">
            <v>DC34</v>
          </cell>
        </row>
        <row r="42">
          <cell r="F42" t="str">
            <v>DC35</v>
          </cell>
        </row>
        <row r="43">
          <cell r="F43" t="str">
            <v>DC36</v>
          </cell>
        </row>
        <row r="44">
          <cell r="F44" t="str">
            <v>DC37</v>
          </cell>
        </row>
        <row r="45">
          <cell r="F45" t="str">
            <v>DC38</v>
          </cell>
        </row>
        <row r="46">
          <cell r="F46" t="str">
            <v>DC39</v>
          </cell>
        </row>
        <row r="47">
          <cell r="F47" t="str">
            <v>DC4</v>
          </cell>
        </row>
        <row r="48">
          <cell r="F48" t="str">
            <v>DC40</v>
          </cell>
        </row>
        <row r="49">
          <cell r="F49" t="str">
            <v>DC42</v>
          </cell>
        </row>
        <row r="50">
          <cell r="F50" t="str">
            <v>DC43</v>
          </cell>
        </row>
        <row r="51">
          <cell r="F51" t="str">
            <v>DC44</v>
          </cell>
        </row>
        <row r="52">
          <cell r="F52" t="str">
            <v>DC5</v>
          </cell>
        </row>
        <row r="53">
          <cell r="F53" t="str">
            <v>DC6</v>
          </cell>
        </row>
        <row r="54">
          <cell r="F54" t="str">
            <v>DC7</v>
          </cell>
        </row>
        <row r="55">
          <cell r="F55" t="str">
            <v>DC8</v>
          </cell>
        </row>
        <row r="56">
          <cell r="F56" t="str">
            <v>DC9</v>
          </cell>
        </row>
        <row r="57">
          <cell r="F57" t="str">
            <v>EC</v>
          </cell>
        </row>
        <row r="58">
          <cell r="F58" t="str">
            <v>DC44</v>
          </cell>
        </row>
        <row r="59">
          <cell r="F59" t="str">
            <v>DC44</v>
          </cell>
        </row>
        <row r="60">
          <cell r="F60" t="str">
            <v>DC10</v>
          </cell>
        </row>
        <row r="61">
          <cell r="F61" t="str">
            <v>DC10</v>
          </cell>
        </row>
        <row r="62">
          <cell r="F62" t="str">
            <v>DC10</v>
          </cell>
        </row>
        <row r="63">
          <cell r="F63" t="str">
            <v>DC10</v>
          </cell>
        </row>
        <row r="64">
          <cell r="F64" t="str">
            <v>DC10</v>
          </cell>
        </row>
        <row r="65">
          <cell r="F65" t="str">
            <v>DC10</v>
          </cell>
        </row>
        <row r="66">
          <cell r="F66" t="str">
            <v>DC10</v>
          </cell>
        </row>
        <row r="67">
          <cell r="F67" t="str">
            <v>DC10</v>
          </cell>
        </row>
        <row r="68">
          <cell r="F68" t="str">
            <v>DC10</v>
          </cell>
        </row>
        <row r="69">
          <cell r="F69" t="str">
            <v>DC12</v>
          </cell>
        </row>
        <row r="70">
          <cell r="F70" t="str">
            <v>DC12</v>
          </cell>
        </row>
        <row r="71">
          <cell r="F71" t="str">
            <v>DC12</v>
          </cell>
        </row>
        <row r="72">
          <cell r="F72" t="str">
            <v>DC12</v>
          </cell>
        </row>
        <row r="73">
          <cell r="F73" t="str">
            <v>DC12</v>
          </cell>
        </row>
        <row r="74">
          <cell r="F74" t="str">
            <v>DC12</v>
          </cell>
        </row>
        <row r="75">
          <cell r="F75" t="str">
            <v>DC12</v>
          </cell>
        </row>
        <row r="76">
          <cell r="F76" t="str">
            <v>DC12</v>
          </cell>
        </row>
        <row r="77">
          <cell r="F77" t="str">
            <v>DC13</v>
          </cell>
        </row>
        <row r="78">
          <cell r="F78" t="str">
            <v>DC13</v>
          </cell>
        </row>
        <row r="79">
          <cell r="F79" t="str">
            <v>DC13</v>
          </cell>
        </row>
        <row r="80">
          <cell r="F80" t="str">
            <v>DC13</v>
          </cell>
        </row>
        <row r="81">
          <cell r="F81" t="str">
            <v>DC13</v>
          </cell>
        </row>
        <row r="82">
          <cell r="F82" t="str">
            <v>DC13</v>
          </cell>
        </row>
        <row r="83">
          <cell r="F83" t="str">
            <v>DC13</v>
          </cell>
        </row>
        <row r="84">
          <cell r="F84" t="str">
            <v>DC13</v>
          </cell>
        </row>
        <row r="85">
          <cell r="F85" t="str">
            <v>DC14</v>
          </cell>
        </row>
        <row r="86">
          <cell r="F86" t="str">
            <v>DC14</v>
          </cell>
        </row>
        <row r="87">
          <cell r="F87" t="str">
            <v>DC14</v>
          </cell>
        </row>
        <row r="88">
          <cell r="F88" t="str">
            <v>DC14</v>
          </cell>
        </row>
        <row r="89">
          <cell r="F89" t="str">
            <v>DC15</v>
          </cell>
        </row>
        <row r="90">
          <cell r="F90" t="str">
            <v>DC15</v>
          </cell>
        </row>
        <row r="91">
          <cell r="F91" t="str">
            <v>DC15</v>
          </cell>
        </row>
        <row r="92">
          <cell r="F92" t="str">
            <v>DC15</v>
          </cell>
        </row>
        <row r="93">
          <cell r="F93" t="str">
            <v>DC15</v>
          </cell>
        </row>
        <row r="94">
          <cell r="F94" t="str">
            <v>DC15</v>
          </cell>
        </row>
        <row r="95">
          <cell r="F95" t="str">
            <v>DC15</v>
          </cell>
        </row>
        <row r="96">
          <cell r="F96" t="str">
            <v>FS</v>
          </cell>
        </row>
        <row r="97">
          <cell r="F97" t="str">
            <v>DC16</v>
          </cell>
        </row>
        <row r="98">
          <cell r="F98" t="str">
            <v>DC16</v>
          </cell>
        </row>
        <row r="99">
          <cell r="F99" t="str">
            <v>DC16</v>
          </cell>
        </row>
        <row r="100">
          <cell r="F100" t="str">
            <v>DC17</v>
          </cell>
        </row>
        <row r="101">
          <cell r="F101" t="str">
            <v>DC17</v>
          </cell>
        </row>
        <row r="102">
          <cell r="F102" t="str">
            <v>DC17</v>
          </cell>
        </row>
        <row r="103">
          <cell r="F103" t="str">
            <v>DC18</v>
          </cell>
        </row>
        <row r="104">
          <cell r="F104" t="str">
            <v>DC18</v>
          </cell>
        </row>
        <row r="105">
          <cell r="F105" t="str">
            <v>DC18</v>
          </cell>
        </row>
        <row r="106">
          <cell r="F106" t="str">
            <v>DC18</v>
          </cell>
        </row>
        <row r="107">
          <cell r="F107" t="str">
            <v>DC18</v>
          </cell>
        </row>
        <row r="108">
          <cell r="F108" t="str">
            <v>DC19</v>
          </cell>
        </row>
        <row r="109">
          <cell r="F109" t="str">
            <v>DC19</v>
          </cell>
        </row>
        <row r="110">
          <cell r="F110" t="str">
            <v>DC19</v>
          </cell>
        </row>
        <row r="111">
          <cell r="F111" t="str">
            <v>DC19</v>
          </cell>
        </row>
        <row r="112">
          <cell r="F112" t="str">
            <v>DC19</v>
          </cell>
        </row>
        <row r="113">
          <cell r="F113" t="str">
            <v>DC20</v>
          </cell>
        </row>
        <row r="114">
          <cell r="F114" t="str">
            <v>DC20</v>
          </cell>
        </row>
        <row r="115">
          <cell r="F115" t="str">
            <v>DC20</v>
          </cell>
        </row>
        <row r="116">
          <cell r="F116" t="str">
            <v>DC20</v>
          </cell>
        </row>
        <row r="117">
          <cell r="F117" t="str">
            <v>GT</v>
          </cell>
        </row>
        <row r="118">
          <cell r="F118" t="str">
            <v>CBDC2</v>
          </cell>
        </row>
        <row r="119">
          <cell r="F119" t="str">
            <v>CBDC8</v>
          </cell>
        </row>
        <row r="120">
          <cell r="F120" t="str">
            <v>CBDC8</v>
          </cell>
        </row>
        <row r="121">
          <cell r="F121" t="str">
            <v>CBDC8</v>
          </cell>
        </row>
        <row r="122">
          <cell r="F122" t="str">
            <v>DC42</v>
          </cell>
        </row>
        <row r="123">
          <cell r="F123" t="str">
            <v>DC42</v>
          </cell>
        </row>
        <row r="124">
          <cell r="F124" t="str">
            <v>DC42</v>
          </cell>
        </row>
        <row r="125">
          <cell r="F125" t="str">
            <v>DC21</v>
          </cell>
        </row>
        <row r="126">
          <cell r="F126" t="str">
            <v>DC21</v>
          </cell>
        </row>
        <row r="127">
          <cell r="F127" t="str">
            <v>DC21</v>
          </cell>
        </row>
        <row r="128">
          <cell r="F128" t="str">
            <v>DC21</v>
          </cell>
        </row>
        <row r="129">
          <cell r="F129" t="str">
            <v>DC21</v>
          </cell>
        </row>
        <row r="130">
          <cell r="F130" t="str">
            <v>DC21</v>
          </cell>
        </row>
        <row r="131">
          <cell r="F131" t="str">
            <v>DC22</v>
          </cell>
        </row>
        <row r="132">
          <cell r="F132" t="str">
            <v>DC22</v>
          </cell>
        </row>
        <row r="133">
          <cell r="F133" t="str">
            <v>DC22</v>
          </cell>
        </row>
        <row r="134">
          <cell r="F134" t="str">
            <v>DC22</v>
          </cell>
        </row>
        <row r="135">
          <cell r="F135" t="str">
            <v>DC22</v>
          </cell>
        </row>
        <row r="136">
          <cell r="F136" t="str">
            <v>DC22</v>
          </cell>
        </row>
        <row r="137">
          <cell r="F137" t="str">
            <v>DC22</v>
          </cell>
        </row>
        <row r="138">
          <cell r="F138" t="str">
            <v>DC23</v>
          </cell>
        </row>
        <row r="139">
          <cell r="F139" t="str">
            <v>DC23</v>
          </cell>
        </row>
        <row r="140">
          <cell r="F140" t="str">
            <v>DC23</v>
          </cell>
        </row>
        <row r="141">
          <cell r="F141" t="str">
            <v>DC23</v>
          </cell>
        </row>
        <row r="142">
          <cell r="F142" t="str">
            <v>DC23</v>
          </cell>
        </row>
        <row r="143">
          <cell r="F143" t="str">
            <v>DC24</v>
          </cell>
        </row>
        <row r="144">
          <cell r="F144" t="str">
            <v>DC24</v>
          </cell>
        </row>
        <row r="145">
          <cell r="F145" t="str">
            <v>DC24</v>
          </cell>
        </row>
        <row r="146">
          <cell r="F146" t="str">
            <v>DC24</v>
          </cell>
        </row>
        <row r="147">
          <cell r="F147" t="str">
            <v>DC25</v>
          </cell>
        </row>
        <row r="148">
          <cell r="F148" t="str">
            <v>DC25</v>
          </cell>
        </row>
        <row r="149">
          <cell r="F149" t="str">
            <v>DC25</v>
          </cell>
        </row>
        <row r="150">
          <cell r="F150" t="str">
            <v>DC26</v>
          </cell>
        </row>
        <row r="151">
          <cell r="F151" t="str">
            <v>DC26</v>
          </cell>
        </row>
        <row r="152">
          <cell r="F152" t="str">
            <v>DC26</v>
          </cell>
        </row>
        <row r="153">
          <cell r="F153" t="str">
            <v>DC26</v>
          </cell>
        </row>
        <row r="154">
          <cell r="F154" t="str">
            <v>DC26</v>
          </cell>
        </row>
        <row r="155">
          <cell r="F155" t="str">
            <v>DC27</v>
          </cell>
        </row>
        <row r="156">
          <cell r="F156" t="str">
            <v>DC27</v>
          </cell>
        </row>
        <row r="157">
          <cell r="F157" t="str">
            <v>DC27</v>
          </cell>
        </row>
        <row r="158">
          <cell r="F158" t="str">
            <v>DC27</v>
          </cell>
        </row>
        <row r="159">
          <cell r="F159" t="str">
            <v>DC27</v>
          </cell>
        </row>
        <row r="160">
          <cell r="F160" t="str">
            <v>DC28</v>
          </cell>
        </row>
        <row r="161">
          <cell r="F161" t="str">
            <v>DC28</v>
          </cell>
        </row>
        <row r="162">
          <cell r="F162" t="str">
            <v>DC28</v>
          </cell>
        </row>
        <row r="163">
          <cell r="F163" t="str">
            <v>DC28</v>
          </cell>
        </row>
        <row r="164">
          <cell r="F164" t="str">
            <v>DC28</v>
          </cell>
        </row>
        <row r="165">
          <cell r="F165" t="str">
            <v>DC28</v>
          </cell>
        </row>
        <row r="166">
          <cell r="F166" t="str">
            <v>DC29</v>
          </cell>
        </row>
        <row r="167">
          <cell r="F167" t="str">
            <v>DC29</v>
          </cell>
        </row>
        <row r="168">
          <cell r="F168" t="str">
            <v>DC29</v>
          </cell>
        </row>
        <row r="169">
          <cell r="F169" t="str">
            <v>DC29</v>
          </cell>
        </row>
        <row r="170">
          <cell r="F170" t="str">
            <v>DC43</v>
          </cell>
        </row>
        <row r="171">
          <cell r="F171" t="str">
            <v>DC43</v>
          </cell>
        </row>
        <row r="172">
          <cell r="F172" t="str">
            <v>DC43</v>
          </cell>
        </row>
        <row r="173">
          <cell r="F173" t="str">
            <v>DC43</v>
          </cell>
        </row>
        <row r="174">
          <cell r="F174" t="str">
            <v>DC43</v>
          </cell>
        </row>
        <row r="175">
          <cell r="F175" t="str">
            <v>KZN</v>
          </cell>
        </row>
        <row r="176">
          <cell r="F176" t="str">
            <v>Metro EC</v>
          </cell>
        </row>
        <row r="177">
          <cell r="F177" t="str">
            <v>Metro GT</v>
          </cell>
        </row>
        <row r="178">
          <cell r="F178" t="str">
            <v>Metro GT</v>
          </cell>
        </row>
        <row r="179">
          <cell r="F179" t="str">
            <v>Metro GT</v>
          </cell>
        </row>
        <row r="180">
          <cell r="F180" t="str">
            <v>Metro KZN</v>
          </cell>
        </row>
        <row r="181">
          <cell r="F181" t="str">
            <v>Metro WC</v>
          </cell>
        </row>
        <row r="182">
          <cell r="F182" t="str">
            <v>MP</v>
          </cell>
        </row>
        <row r="183">
          <cell r="F183" t="str">
            <v>DC30</v>
          </cell>
        </row>
        <row r="184">
          <cell r="F184" t="str">
            <v>DC30</v>
          </cell>
        </row>
        <row r="185">
          <cell r="F185" t="str">
            <v>DC30</v>
          </cell>
        </row>
        <row r="186">
          <cell r="F186" t="str">
            <v>DC30</v>
          </cell>
        </row>
        <row r="187">
          <cell r="F187" t="str">
            <v>DC30</v>
          </cell>
        </row>
        <row r="188">
          <cell r="F188" t="str">
            <v>DC30</v>
          </cell>
        </row>
        <row r="189">
          <cell r="F189" t="str">
            <v>DC30</v>
          </cell>
        </row>
        <row r="190">
          <cell r="F190" t="str">
            <v>DC31</v>
          </cell>
        </row>
        <row r="191">
          <cell r="F191" t="str">
            <v>DC31</v>
          </cell>
        </row>
        <row r="192">
          <cell r="F192" t="str">
            <v>DC31</v>
          </cell>
        </row>
        <row r="193">
          <cell r="F193" t="str">
            <v>DC31</v>
          </cell>
        </row>
        <row r="194">
          <cell r="F194" t="str">
            <v>DC31</v>
          </cell>
        </row>
        <row r="195">
          <cell r="F195" t="str">
            <v>DC31</v>
          </cell>
        </row>
        <row r="196">
          <cell r="F196" t="str">
            <v>DC32</v>
          </cell>
        </row>
        <row r="197">
          <cell r="F197" t="str">
            <v>DC32</v>
          </cell>
        </row>
        <row r="198">
          <cell r="F198" t="str">
            <v>DC32</v>
          </cell>
        </row>
        <row r="199">
          <cell r="F199" t="str">
            <v>DC32</v>
          </cell>
        </row>
        <row r="200">
          <cell r="F200" t="str">
            <v>NC</v>
          </cell>
        </row>
        <row r="201">
          <cell r="F201" t="str">
            <v>CBDC1</v>
          </cell>
        </row>
        <row r="202">
          <cell r="F202" t="str">
            <v>DC6</v>
          </cell>
        </row>
        <row r="203">
          <cell r="F203" t="str">
            <v>DC6</v>
          </cell>
        </row>
        <row r="204">
          <cell r="F204" t="str">
            <v>DC6</v>
          </cell>
        </row>
        <row r="205">
          <cell r="F205" t="str">
            <v>DC6</v>
          </cell>
        </row>
        <row r="206">
          <cell r="F206" t="str">
            <v>DC6</v>
          </cell>
        </row>
        <row r="207">
          <cell r="F207" t="str">
            <v>DC6</v>
          </cell>
        </row>
        <row r="208">
          <cell r="F208" t="str">
            <v>DC7</v>
          </cell>
        </row>
        <row r="209">
          <cell r="F209" t="str">
            <v>DC7</v>
          </cell>
        </row>
        <row r="210">
          <cell r="F210" t="str">
            <v>DC7</v>
          </cell>
        </row>
        <row r="211">
          <cell r="F211" t="str">
            <v>DC7</v>
          </cell>
        </row>
        <row r="212">
          <cell r="F212" t="str">
            <v>DC7</v>
          </cell>
        </row>
        <row r="213">
          <cell r="F213" t="str">
            <v>DC7</v>
          </cell>
        </row>
        <row r="214">
          <cell r="F214" t="str">
            <v>DC7</v>
          </cell>
        </row>
        <row r="215">
          <cell r="F215" t="str">
            <v>DC7</v>
          </cell>
        </row>
        <row r="216">
          <cell r="F216" t="str">
            <v>DC8</v>
          </cell>
        </row>
        <row r="217">
          <cell r="F217" t="str">
            <v>DC8</v>
          </cell>
        </row>
        <row r="218">
          <cell r="F218" t="str">
            <v>DC8</v>
          </cell>
        </row>
        <row r="219">
          <cell r="F219" t="str">
            <v>DC8</v>
          </cell>
        </row>
        <row r="220">
          <cell r="F220" t="str">
            <v>DC8</v>
          </cell>
        </row>
        <row r="221">
          <cell r="F221" t="str">
            <v>DC8</v>
          </cell>
        </row>
        <row r="222">
          <cell r="F222" t="str">
            <v>DC9</v>
          </cell>
        </row>
        <row r="223">
          <cell r="F223" t="str">
            <v>DC9</v>
          </cell>
        </row>
        <row r="224">
          <cell r="F224" t="str">
            <v>DC9</v>
          </cell>
        </row>
        <row r="225">
          <cell r="F225" t="str">
            <v>NP</v>
          </cell>
        </row>
        <row r="226">
          <cell r="F226" t="str">
            <v>CBDC3</v>
          </cell>
        </row>
        <row r="227">
          <cell r="F227" t="str">
            <v>CBDC3</v>
          </cell>
        </row>
        <row r="228">
          <cell r="F228" t="str">
            <v>CBDC4</v>
          </cell>
        </row>
        <row r="229">
          <cell r="F229" t="str">
            <v>DC33</v>
          </cell>
        </row>
        <row r="230">
          <cell r="F230" t="str">
            <v>DC33</v>
          </cell>
        </row>
        <row r="231">
          <cell r="F231" t="str">
            <v>DC33</v>
          </cell>
        </row>
        <row r="232">
          <cell r="F232" t="str">
            <v>DC33</v>
          </cell>
        </row>
        <row r="233">
          <cell r="F233" t="str">
            <v>DC34</v>
          </cell>
        </row>
        <row r="234">
          <cell r="F234" t="str">
            <v>DC34</v>
          </cell>
        </row>
        <row r="235">
          <cell r="F235" t="str">
            <v>DC34</v>
          </cell>
        </row>
        <row r="236">
          <cell r="F236" t="str">
            <v>DC34</v>
          </cell>
        </row>
        <row r="237">
          <cell r="F237" t="str">
            <v>DC35</v>
          </cell>
        </row>
        <row r="238">
          <cell r="F238" t="str">
            <v>DC35</v>
          </cell>
        </row>
        <row r="239">
          <cell r="F239" t="str">
            <v>DC35</v>
          </cell>
        </row>
        <row r="240">
          <cell r="F240" t="str">
            <v>DC35</v>
          </cell>
        </row>
        <row r="241">
          <cell r="F241" t="str">
            <v>DC35</v>
          </cell>
        </row>
        <row r="242">
          <cell r="F242" t="str">
            <v>DC36</v>
          </cell>
        </row>
        <row r="243">
          <cell r="F243" t="str">
            <v>DC36</v>
          </cell>
        </row>
        <row r="244">
          <cell r="F244" t="str">
            <v>DC36</v>
          </cell>
        </row>
        <row r="245">
          <cell r="F245" t="str">
            <v>DC36</v>
          </cell>
        </row>
        <row r="246">
          <cell r="F246" t="str">
            <v>DC36</v>
          </cell>
        </row>
        <row r="247">
          <cell r="F247" t="str">
            <v>DC36</v>
          </cell>
        </row>
        <row r="248">
          <cell r="F248" t="str">
            <v>NW</v>
          </cell>
        </row>
        <row r="249">
          <cell r="F249" t="str">
            <v>CBDC1</v>
          </cell>
        </row>
        <row r="250">
          <cell r="F250" t="str">
            <v>DC37</v>
          </cell>
        </row>
        <row r="251">
          <cell r="F251" t="str">
            <v>DC37</v>
          </cell>
        </row>
        <row r="252">
          <cell r="F252" t="str">
            <v>DC37</v>
          </cell>
        </row>
        <row r="253">
          <cell r="F253" t="str">
            <v>DC37</v>
          </cell>
        </row>
        <row r="254">
          <cell r="F254" t="str">
            <v>DC37</v>
          </cell>
        </row>
        <row r="255">
          <cell r="F255" t="str">
            <v>DC38</v>
          </cell>
        </row>
        <row r="256">
          <cell r="F256" t="str">
            <v>DC38</v>
          </cell>
        </row>
        <row r="257">
          <cell r="F257" t="str">
            <v>DC38</v>
          </cell>
        </row>
        <row r="258">
          <cell r="F258" t="str">
            <v>DC38</v>
          </cell>
        </row>
        <row r="259">
          <cell r="F259" t="str">
            <v>DC38</v>
          </cell>
        </row>
        <row r="260">
          <cell r="F260" t="str">
            <v>DC39</v>
          </cell>
        </row>
        <row r="261">
          <cell r="F261" t="str">
            <v>DC39</v>
          </cell>
        </row>
        <row r="262">
          <cell r="F262" t="str">
            <v>DC39</v>
          </cell>
        </row>
        <row r="263">
          <cell r="F263" t="str">
            <v>DC39</v>
          </cell>
        </row>
        <row r="264">
          <cell r="F264" t="str">
            <v>DC39</v>
          </cell>
        </row>
        <row r="265">
          <cell r="F265" t="str">
            <v>DC39</v>
          </cell>
        </row>
        <row r="266">
          <cell r="F266" t="str">
            <v>DC40</v>
          </cell>
        </row>
        <row r="267">
          <cell r="F267" t="str">
            <v>DC40</v>
          </cell>
        </row>
        <row r="268">
          <cell r="F268" t="str">
            <v>DC40</v>
          </cell>
        </row>
        <row r="269">
          <cell r="F269" t="str">
            <v>DC40</v>
          </cell>
        </row>
        <row r="270">
          <cell r="F270" t="str">
            <v>WC</v>
          </cell>
        </row>
        <row r="271">
          <cell r="F271" t="str">
            <v>DC1</v>
          </cell>
        </row>
        <row r="272">
          <cell r="F272" t="str">
            <v>DC1</v>
          </cell>
        </row>
        <row r="273">
          <cell r="F273" t="str">
            <v>DC1</v>
          </cell>
        </row>
        <row r="274">
          <cell r="F274" t="str">
            <v>DC1</v>
          </cell>
        </row>
        <row r="275">
          <cell r="F275" t="str">
            <v>DC1</v>
          </cell>
        </row>
        <row r="276">
          <cell r="F276" t="str">
            <v>DC2</v>
          </cell>
        </row>
        <row r="277">
          <cell r="F277" t="str">
            <v>DC2</v>
          </cell>
        </row>
        <row r="278">
          <cell r="F278" t="str">
            <v>DC2</v>
          </cell>
        </row>
        <row r="279">
          <cell r="F279" t="str">
            <v>DC2</v>
          </cell>
        </row>
        <row r="280">
          <cell r="F280" t="str">
            <v>DC2</v>
          </cell>
        </row>
        <row r="281">
          <cell r="F281" t="str">
            <v>DC3</v>
          </cell>
        </row>
        <row r="282">
          <cell r="F282" t="str">
            <v>DC3</v>
          </cell>
        </row>
        <row r="283">
          <cell r="F283" t="str">
            <v>DC3</v>
          </cell>
        </row>
        <row r="284">
          <cell r="F284" t="str">
            <v>DC3</v>
          </cell>
        </row>
        <row r="285">
          <cell r="F285" t="str">
            <v>DC4</v>
          </cell>
        </row>
        <row r="286">
          <cell r="F286" t="str">
            <v>DC4</v>
          </cell>
        </row>
        <row r="287">
          <cell r="F287" t="str">
            <v>DC4</v>
          </cell>
        </row>
        <row r="288">
          <cell r="F288" t="str">
            <v>DC4</v>
          </cell>
        </row>
        <row r="289">
          <cell r="F289" t="str">
            <v>DC4</v>
          </cell>
        </row>
        <row r="290">
          <cell r="F290" t="str">
            <v>DC4</v>
          </cell>
        </row>
        <row r="291">
          <cell r="F291" t="str">
            <v>DC4</v>
          </cell>
        </row>
        <row r="292">
          <cell r="F292" t="str">
            <v>DC5</v>
          </cell>
        </row>
        <row r="293">
          <cell r="F293" t="str">
            <v>DC5</v>
          </cell>
        </row>
        <row r="294">
          <cell r="F294" t="str">
            <v>DC5</v>
          </cell>
        </row>
        <row r="295">
          <cell r="F295" t="str">
            <v>DC5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2005-2006"/>
      <sheetName val="Sheet1"/>
      <sheetName val="2006-2007"/>
      <sheetName val="SPECIALS"/>
      <sheetName val="LIST TEMPLATE"/>
    </sheetNames>
    <sheetDataSet>
      <sheetData sheetId="0"/>
      <sheetData sheetId="1"/>
      <sheetData sheetId="2"/>
      <sheetData sheetId="3"/>
      <sheetData sheetId="4" refreshError="1">
        <row r="20">
          <cell r="C20" t="str">
            <v>ZDX0015 - DME</v>
          </cell>
        </row>
        <row r="21">
          <cell r="C21" t="str">
            <v>ZDX0017 - SPECIALS</v>
          </cell>
        </row>
        <row r="22">
          <cell r="C22" t="str">
            <v>ZDX0016 - Farmworker Houses</v>
          </cell>
        </row>
        <row r="43">
          <cell r="C43" t="str">
            <v>YES</v>
          </cell>
        </row>
        <row r="44">
          <cell r="C44"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Aug05"/>
      <sheetName val="Database"/>
      <sheetName val="REC Explanations"/>
      <sheetName val="PAS"/>
      <sheetName val="PAS report"/>
      <sheetName val="Energy Forum"/>
      <sheetName val="Cust Serv Pres"/>
      <sheetName val="Change Process data"/>
      <sheetName val="ETT Requests"/>
      <sheetName val="Presentations Pivot"/>
      <sheetName val="REC Presentation"/>
      <sheetName val="Pivot - Status report"/>
      <sheetName val="Izak presentions"/>
      <sheetName val="H_O Plan Infra"/>
      <sheetName val="Pivot - Month Report"/>
      <sheetName val="Month rep Apr P_Con"/>
      <sheetName val="Change Process mth rep May"/>
      <sheetName val="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2">
          <cell r="I2" t="str">
            <v>CBDC1        Kgalagadi District Municipality</v>
          </cell>
        </row>
        <row r="3">
          <cell r="I3" t="str">
            <v>CBDC2        Metsweding District Municipality</v>
          </cell>
        </row>
        <row r="4">
          <cell r="I4" t="str">
            <v>CBDC3        Greater Sekhukhune Cross Boundary</v>
          </cell>
        </row>
        <row r="5">
          <cell r="I5" t="str">
            <v>CBDC4        Bohlabela District Municipality</v>
          </cell>
        </row>
        <row r="6">
          <cell r="I6" t="str">
            <v>CBDC8        West Rand District Municipality</v>
          </cell>
        </row>
        <row r="7">
          <cell r="I7" t="str">
            <v>CBLC1        Ga-Segonyana</v>
          </cell>
        </row>
        <row r="8">
          <cell r="I8" t="str">
            <v>CBLC2        Kungwini</v>
          </cell>
        </row>
        <row r="9">
          <cell r="I9" t="str">
            <v>CBLC3        Greater Marble Hall</v>
          </cell>
        </row>
        <row r="10">
          <cell r="I10" t="str">
            <v>CBLC4        Greater Groblersdal</v>
          </cell>
        </row>
        <row r="11">
          <cell r="I11" t="str">
            <v>CBLC5        Greater Tubatse</v>
          </cell>
        </row>
        <row r="12">
          <cell r="I12" t="str">
            <v>CBLC6        Bushbuckridge</v>
          </cell>
        </row>
        <row r="13">
          <cell r="I13" t="str">
            <v>CBLC7        Phokwane</v>
          </cell>
        </row>
        <row r="14">
          <cell r="I14" t="str">
            <v>CBLC8        Merafong City</v>
          </cell>
        </row>
        <row r="15">
          <cell r="I15" t="str">
            <v>DC1           West Coast District Municipality</v>
          </cell>
        </row>
        <row r="16">
          <cell r="I16" t="str">
            <v>DC10         Cacadu District Municipality</v>
          </cell>
        </row>
        <row r="17">
          <cell r="I17" t="str">
            <v>DC12         Amatole District Municipality</v>
          </cell>
        </row>
        <row r="18">
          <cell r="I18" t="str">
            <v>DC13         Chris Hani District Municipality</v>
          </cell>
        </row>
        <row r="19">
          <cell r="I19" t="str">
            <v>DC14         Ukhahlamba District Municipality</v>
          </cell>
        </row>
        <row r="20">
          <cell r="I20" t="str">
            <v>DC15         O.R. Tambo District Municipality</v>
          </cell>
        </row>
        <row r="21">
          <cell r="I21" t="str">
            <v>DC16         Xhariep District Municipality</v>
          </cell>
        </row>
        <row r="22">
          <cell r="I22" t="str">
            <v>DC17         Motheo District Municipality</v>
          </cell>
        </row>
        <row r="23">
          <cell r="I23" t="str">
            <v>DC18         Lejweleputswa District Municipality</v>
          </cell>
        </row>
        <row r="24">
          <cell r="I24" t="str">
            <v>DC19         Thabo Mofutsanyana District Municipality</v>
          </cell>
        </row>
        <row r="25">
          <cell r="I25" t="str">
            <v>DC2           Cape Winelands</v>
          </cell>
        </row>
        <row r="26">
          <cell r="I26" t="str">
            <v>DC20         Northern Free State District Municipality</v>
          </cell>
        </row>
        <row r="27">
          <cell r="I27" t="str">
            <v>DC21         Ugu District Municipality</v>
          </cell>
        </row>
        <row r="28">
          <cell r="I28" t="str">
            <v>DC22         uMgungundlovu District Municipality</v>
          </cell>
        </row>
        <row r="29">
          <cell r="I29" t="str">
            <v>DC23         Uthukela District Municipality</v>
          </cell>
        </row>
        <row r="30">
          <cell r="I30" t="str">
            <v>DC24         Umzinyathi District Municipality</v>
          </cell>
        </row>
        <row r="31">
          <cell r="I31" t="str">
            <v>DC25         Amajuba District Municipality</v>
          </cell>
        </row>
        <row r="32">
          <cell r="I32" t="str">
            <v>DC26         Zululand District Municipality</v>
          </cell>
        </row>
        <row r="33">
          <cell r="I33" t="str">
            <v>DC27         Umkhanyakude District Municipality</v>
          </cell>
        </row>
        <row r="34">
          <cell r="I34" t="str">
            <v>DC28         uThungulu District Municipality</v>
          </cell>
        </row>
        <row r="35">
          <cell r="I35" t="str">
            <v>DC29         Ilembe District Municipality</v>
          </cell>
        </row>
        <row r="36">
          <cell r="I36" t="str">
            <v>DC3           Overberg District Municipality</v>
          </cell>
        </row>
        <row r="37">
          <cell r="I37" t="str">
            <v>DC30         Gert Sibande District Municipality</v>
          </cell>
        </row>
        <row r="38">
          <cell r="I38" t="str">
            <v>DC31         Nkangala District Municipality</v>
          </cell>
        </row>
        <row r="39">
          <cell r="I39" t="str">
            <v>DC32         Ehlanzeni District Municipality</v>
          </cell>
        </row>
        <row r="40">
          <cell r="I40" t="str">
            <v>DC33         Mopani District Municipality</v>
          </cell>
        </row>
        <row r="41">
          <cell r="I41" t="str">
            <v>DC34         Vhembe District Municipality</v>
          </cell>
        </row>
        <row r="42">
          <cell r="I42" t="str">
            <v>DC35         Capricorn District Municipality</v>
          </cell>
        </row>
        <row r="43">
          <cell r="I43" t="str">
            <v>DC36         Waterberg District Municipality</v>
          </cell>
        </row>
        <row r="44">
          <cell r="I44" t="str">
            <v>DC37         Bojanala Platinum District Municipality</v>
          </cell>
        </row>
        <row r="45">
          <cell r="I45" t="str">
            <v>DC38         Central District Municipality</v>
          </cell>
        </row>
        <row r="46">
          <cell r="I46" t="str">
            <v>DC39         Bophirima District Municipality</v>
          </cell>
        </row>
        <row r="47">
          <cell r="I47" t="str">
            <v>DC4           Eden District Municipality</v>
          </cell>
        </row>
        <row r="48">
          <cell r="I48" t="str">
            <v>DC40         Southern District Municipality</v>
          </cell>
        </row>
        <row r="49">
          <cell r="I49" t="str">
            <v>DC42         Sedibeng District Municipality</v>
          </cell>
        </row>
        <row r="50">
          <cell r="I50" t="str">
            <v>DC43         Sisonke District Municipality</v>
          </cell>
        </row>
        <row r="51">
          <cell r="I51" t="str">
            <v>DC44         Alfred Nzo District Municipality</v>
          </cell>
        </row>
        <row r="52">
          <cell r="I52" t="str">
            <v>DC5           Central Karoo District Municipality</v>
          </cell>
        </row>
        <row r="53">
          <cell r="I53" t="str">
            <v>DC6           Namakwa District Municipality</v>
          </cell>
        </row>
        <row r="54">
          <cell r="I54" t="str">
            <v>DC7           Karoo District Municipality</v>
          </cell>
        </row>
        <row r="55">
          <cell r="I55" t="str">
            <v>DC8           Siyanda District Municipality</v>
          </cell>
        </row>
        <row r="56">
          <cell r="I56" t="str">
            <v>DC9           Frances Baard District Municipality</v>
          </cell>
        </row>
        <row r="57">
          <cell r="I57" t="str">
            <v>EC             UNALLOCATED - EC</v>
          </cell>
        </row>
        <row r="58">
          <cell r="I58" t="str">
            <v>EC05b1       Umzimkhulu</v>
          </cell>
        </row>
        <row r="59">
          <cell r="I59" t="str">
            <v>EC05b2       Umzimvubu</v>
          </cell>
        </row>
        <row r="60">
          <cell r="I60" t="str">
            <v>EC101        Camdeboo</v>
          </cell>
        </row>
        <row r="61">
          <cell r="I61" t="str">
            <v>EC102        Blue Crane Route</v>
          </cell>
        </row>
        <row r="62">
          <cell r="I62" t="str">
            <v>EC103        Ikwezi</v>
          </cell>
        </row>
        <row r="63">
          <cell r="I63" t="str">
            <v>EC104        Makana</v>
          </cell>
        </row>
        <row r="64">
          <cell r="I64" t="str">
            <v>EC105        Ndlambe</v>
          </cell>
        </row>
        <row r="65">
          <cell r="I65" t="str">
            <v>EC106        Sundays River Valley</v>
          </cell>
        </row>
        <row r="66">
          <cell r="I66" t="str">
            <v>EC107        Baviaans</v>
          </cell>
        </row>
        <row r="67">
          <cell r="I67" t="str">
            <v>EC108        Kouga</v>
          </cell>
        </row>
        <row r="68">
          <cell r="I68" t="str">
            <v>EC109        Koukamma</v>
          </cell>
        </row>
        <row r="69">
          <cell r="I69" t="str">
            <v>EC121        Mbhashe</v>
          </cell>
        </row>
        <row r="70">
          <cell r="I70" t="str">
            <v>EC122        Mnquma</v>
          </cell>
        </row>
        <row r="71">
          <cell r="I71" t="str">
            <v>EC123        Great Kei</v>
          </cell>
        </row>
        <row r="72">
          <cell r="I72" t="str">
            <v>EC124        Amahlathi</v>
          </cell>
        </row>
        <row r="73">
          <cell r="I73" t="str">
            <v>EC125        Buffalo City</v>
          </cell>
        </row>
        <row r="74">
          <cell r="I74" t="str">
            <v>EC126        Ngqushwa</v>
          </cell>
        </row>
        <row r="75">
          <cell r="I75" t="str">
            <v>EC127        Nkonkobe</v>
          </cell>
        </row>
        <row r="76">
          <cell r="I76" t="str">
            <v>EC128        Nxuba</v>
          </cell>
        </row>
        <row r="77">
          <cell r="I77" t="str">
            <v>EC131        Inxuba Yethemba</v>
          </cell>
        </row>
        <row r="78">
          <cell r="I78" t="str">
            <v>EC132        Tsolwana</v>
          </cell>
        </row>
        <row r="79">
          <cell r="I79" t="str">
            <v>EC133        Inkwanca</v>
          </cell>
        </row>
        <row r="80">
          <cell r="I80" t="str">
            <v>EC134        Lukhanji</v>
          </cell>
        </row>
        <row r="81">
          <cell r="I81" t="str">
            <v>EC135        Intsika Yethu</v>
          </cell>
        </row>
        <row r="82">
          <cell r="I82" t="str">
            <v>EC136        Emalahleni</v>
          </cell>
        </row>
        <row r="83">
          <cell r="I83" t="str">
            <v>EC137        Engcobo</v>
          </cell>
        </row>
        <row r="84">
          <cell r="I84" t="str">
            <v>EC138        Sakhisizwe</v>
          </cell>
        </row>
        <row r="85">
          <cell r="I85" t="str">
            <v>EC141        Elundini</v>
          </cell>
        </row>
        <row r="86">
          <cell r="I86" t="str">
            <v>EC142        Senqu</v>
          </cell>
        </row>
        <row r="87">
          <cell r="I87" t="str">
            <v>EC143        Maletswai</v>
          </cell>
        </row>
        <row r="88">
          <cell r="I88" t="str">
            <v>EC144        Gariep</v>
          </cell>
        </row>
        <row r="89">
          <cell r="I89" t="str">
            <v>EC151        Mbizana</v>
          </cell>
        </row>
        <row r="90">
          <cell r="I90" t="str">
            <v>EC152        Ntabankulu</v>
          </cell>
        </row>
        <row r="91">
          <cell r="I91" t="str">
            <v>EC153        Qaukeni</v>
          </cell>
        </row>
        <row r="92">
          <cell r="I92" t="str">
            <v>EC154        Port St. Johns</v>
          </cell>
        </row>
        <row r="93">
          <cell r="I93" t="str">
            <v>EC155        Nyandeni</v>
          </cell>
        </row>
        <row r="94">
          <cell r="I94" t="str">
            <v>EC156        Mhlontlo</v>
          </cell>
        </row>
        <row r="95">
          <cell r="I95" t="str">
            <v>EC157        King Sabata Dalindyebo</v>
          </cell>
        </row>
        <row r="96">
          <cell r="I96" t="str">
            <v>FS             UNALLOCATED - FS</v>
          </cell>
        </row>
        <row r="97">
          <cell r="I97" t="str">
            <v>FS161        Letsemeng</v>
          </cell>
        </row>
        <row r="98">
          <cell r="I98" t="str">
            <v>FS162        Kopanong</v>
          </cell>
        </row>
        <row r="99">
          <cell r="I99" t="str">
            <v>FS163        Mohokare</v>
          </cell>
        </row>
        <row r="100">
          <cell r="I100" t="str">
            <v>FS171        Naledi</v>
          </cell>
        </row>
        <row r="101">
          <cell r="I101" t="str">
            <v>FS172        Mangaung</v>
          </cell>
        </row>
        <row r="102">
          <cell r="I102" t="str">
            <v>FS173        Mantsopa</v>
          </cell>
        </row>
        <row r="103">
          <cell r="I103" t="str">
            <v>FS181        Masilonyana</v>
          </cell>
        </row>
        <row r="104">
          <cell r="I104" t="str">
            <v>FS182        Tokologo</v>
          </cell>
        </row>
        <row r="105">
          <cell r="I105" t="str">
            <v>FS183        Tswelopele</v>
          </cell>
        </row>
        <row r="106">
          <cell r="I106" t="str">
            <v>FS184        Matjhabeng</v>
          </cell>
        </row>
        <row r="107">
          <cell r="I107" t="str">
            <v>FS185        Nala</v>
          </cell>
        </row>
        <row r="108">
          <cell r="I108" t="str">
            <v>FS191        Setsoto</v>
          </cell>
        </row>
        <row r="109">
          <cell r="I109" t="str">
            <v>FS192        Dihlabeng</v>
          </cell>
        </row>
        <row r="110">
          <cell r="I110" t="str">
            <v>FS193        Nketoana</v>
          </cell>
        </row>
        <row r="111">
          <cell r="I111" t="str">
            <v>FS194        Maluti-a-Phofung</v>
          </cell>
        </row>
        <row r="112">
          <cell r="I112" t="str">
            <v>FS195        Phumelela</v>
          </cell>
        </row>
        <row r="113">
          <cell r="I113" t="str">
            <v>FS201        Moqhaka</v>
          </cell>
        </row>
        <row r="114">
          <cell r="I114" t="str">
            <v>FS203        Ngwathe</v>
          </cell>
        </row>
        <row r="115">
          <cell r="I115" t="str">
            <v>FS204        Metsimaholo</v>
          </cell>
        </row>
        <row r="116">
          <cell r="I116" t="str">
            <v>FS205        Mafube</v>
          </cell>
        </row>
        <row r="117">
          <cell r="I117" t="str">
            <v>GT             UNALLOCATED - GT</v>
          </cell>
        </row>
        <row r="118">
          <cell r="I118" t="str">
            <v>GT02b1      Nokeng tsa Taemane</v>
          </cell>
        </row>
        <row r="119">
          <cell r="I119" t="str">
            <v>GT411        Mogale City</v>
          </cell>
        </row>
        <row r="120">
          <cell r="I120" t="str">
            <v>GT412        Randfontein</v>
          </cell>
        </row>
        <row r="121">
          <cell r="I121" t="str">
            <v>GT414        Westonaria</v>
          </cell>
        </row>
        <row r="122">
          <cell r="I122" t="str">
            <v>GT421        Emfuleni</v>
          </cell>
        </row>
        <row r="123">
          <cell r="I123" t="str">
            <v>GT422        Midvaal</v>
          </cell>
        </row>
        <row r="124">
          <cell r="I124" t="str">
            <v>GT423        Lesedi</v>
          </cell>
        </row>
        <row r="125">
          <cell r="I125" t="str">
            <v>KZ211        Vulamehlo</v>
          </cell>
        </row>
        <row r="126">
          <cell r="I126" t="str">
            <v>KZ212        Umdoni</v>
          </cell>
        </row>
        <row r="127">
          <cell r="I127" t="str">
            <v>KZ213        Umzumbe</v>
          </cell>
        </row>
        <row r="128">
          <cell r="I128" t="str">
            <v>KZ214        uMuziwabantu</v>
          </cell>
        </row>
        <row r="129">
          <cell r="I129" t="str">
            <v>KZ215        Ezinqolweni</v>
          </cell>
        </row>
        <row r="130">
          <cell r="I130" t="str">
            <v>KZ216        Hibiscus Coast</v>
          </cell>
        </row>
        <row r="131">
          <cell r="I131" t="str">
            <v>KZ221        uMshwathi</v>
          </cell>
        </row>
        <row r="132">
          <cell r="I132" t="str">
            <v>KZ222        uMngeni</v>
          </cell>
        </row>
        <row r="133">
          <cell r="I133" t="str">
            <v>KZ223        Mooi Mpofana</v>
          </cell>
        </row>
        <row r="134">
          <cell r="I134" t="str">
            <v>KZ224        Impendle</v>
          </cell>
        </row>
        <row r="135">
          <cell r="I135" t="str">
            <v>KZ225        Msunduzi</v>
          </cell>
        </row>
        <row r="136">
          <cell r="I136" t="str">
            <v>KZ226        Mkhambathini</v>
          </cell>
        </row>
        <row r="137">
          <cell r="I137" t="str">
            <v>KZ227        Richmond</v>
          </cell>
        </row>
        <row r="138">
          <cell r="I138" t="str">
            <v>KZ232        Emnambithi/Ladysmith</v>
          </cell>
        </row>
        <row r="139">
          <cell r="I139" t="str">
            <v>KZ233        Indaka</v>
          </cell>
        </row>
        <row r="140">
          <cell r="I140" t="str">
            <v>KZ234        Umtshezi</v>
          </cell>
        </row>
        <row r="141">
          <cell r="I141" t="str">
            <v>KZ235        Okhahlamba</v>
          </cell>
        </row>
        <row r="142">
          <cell r="I142" t="str">
            <v>KZ236        Imbabazane</v>
          </cell>
        </row>
        <row r="143">
          <cell r="I143" t="str">
            <v>KZ241        Endumeni</v>
          </cell>
        </row>
        <row r="144">
          <cell r="I144" t="str">
            <v>KZ242        Nquthu</v>
          </cell>
        </row>
        <row r="145">
          <cell r="I145" t="str">
            <v>KZ244        Msinga</v>
          </cell>
        </row>
        <row r="146">
          <cell r="I146" t="str">
            <v>KZ245        Umvoti</v>
          </cell>
        </row>
        <row r="147">
          <cell r="I147" t="str">
            <v>KZ252        Newcastle</v>
          </cell>
        </row>
        <row r="148">
          <cell r="I148" t="str">
            <v>KZ253        Utrecht</v>
          </cell>
        </row>
        <row r="149">
          <cell r="I149" t="str">
            <v>KZ254        Dannhauser</v>
          </cell>
        </row>
        <row r="150">
          <cell r="I150" t="str">
            <v>KZ261        eDumbe</v>
          </cell>
        </row>
        <row r="151">
          <cell r="I151" t="str">
            <v>KZ262        uPhongolo</v>
          </cell>
        </row>
        <row r="152">
          <cell r="I152" t="str">
            <v>KZ263        Abaqulusi</v>
          </cell>
        </row>
        <row r="153">
          <cell r="I153" t="str">
            <v>KZ265        Nongoma</v>
          </cell>
        </row>
        <row r="154">
          <cell r="I154" t="str">
            <v>KZ266        Ulundi</v>
          </cell>
        </row>
        <row r="155">
          <cell r="I155" t="str">
            <v>KZ271        Umhlabuyalingana</v>
          </cell>
        </row>
        <row r="156">
          <cell r="I156" t="str">
            <v>KZ272        Jozini</v>
          </cell>
        </row>
        <row r="157">
          <cell r="I157" t="str">
            <v>KZ273        The Big Five False Bay</v>
          </cell>
        </row>
        <row r="158">
          <cell r="I158" t="str">
            <v>KZ274        Hlabisa</v>
          </cell>
        </row>
        <row r="159">
          <cell r="I159" t="str">
            <v>KZ275        Mtubatuba</v>
          </cell>
        </row>
        <row r="160">
          <cell r="I160" t="str">
            <v>KZ281        Mbonambi</v>
          </cell>
        </row>
        <row r="161">
          <cell r="I161" t="str">
            <v>KZ282        uMhlathuze</v>
          </cell>
        </row>
        <row r="162">
          <cell r="I162" t="str">
            <v>KZ283        Ntambanana</v>
          </cell>
        </row>
        <row r="163">
          <cell r="I163" t="str">
            <v>KZ284        Umlalazi</v>
          </cell>
        </row>
        <row r="164">
          <cell r="I164" t="str">
            <v>KZ285        Mthonjaneni</v>
          </cell>
        </row>
        <row r="165">
          <cell r="I165" t="str">
            <v>KZ286        Nkandla</v>
          </cell>
        </row>
        <row r="166">
          <cell r="I166" t="str">
            <v>KZ291        eNdondakusuka</v>
          </cell>
        </row>
        <row r="167">
          <cell r="I167" t="str">
            <v>KZ292        KwaDukuza</v>
          </cell>
        </row>
        <row r="168">
          <cell r="I168" t="str">
            <v>KZ293        Ndwedwe</v>
          </cell>
        </row>
        <row r="169">
          <cell r="I169" t="str">
            <v>KZ294        Maphumulo</v>
          </cell>
        </row>
        <row r="170">
          <cell r="I170" t="str">
            <v>KZ5a1        Ingwe</v>
          </cell>
        </row>
        <row r="171">
          <cell r="I171" t="str">
            <v>KZ5a2        Kwa Sani</v>
          </cell>
        </row>
        <row r="172">
          <cell r="I172" t="str">
            <v>KZ5a3        Matatiele</v>
          </cell>
        </row>
        <row r="173">
          <cell r="I173" t="str">
            <v>KZ5a4        Greater Kokstad</v>
          </cell>
        </row>
        <row r="174">
          <cell r="I174" t="str">
            <v>KZ5a5        Ubuhlebezwe</v>
          </cell>
        </row>
        <row r="175">
          <cell r="I175" t="str">
            <v>KZN           UNALLOCATED - KZN</v>
          </cell>
        </row>
        <row r="176">
          <cell r="I176" t="str">
            <v>Metro         Nelson Mandela</v>
          </cell>
        </row>
        <row r="177">
          <cell r="I177" t="str">
            <v>Metro         City of Johannesburg</v>
          </cell>
        </row>
        <row r="178">
          <cell r="I178" t="str">
            <v>Metro         City of Tshwane</v>
          </cell>
        </row>
        <row r="179">
          <cell r="I179" t="str">
            <v>Metro         Ekurhuleni</v>
          </cell>
        </row>
        <row r="180">
          <cell r="I180" t="str">
            <v>Metro         eThekwini</v>
          </cell>
        </row>
        <row r="181">
          <cell r="I181" t="str">
            <v>Metro         City of Cape Town</v>
          </cell>
        </row>
        <row r="182">
          <cell r="I182" t="str">
            <v>MP             UNALLOCATED - MP</v>
          </cell>
        </row>
        <row r="183">
          <cell r="I183" t="str">
            <v>MP301        Albert Luthuli</v>
          </cell>
        </row>
        <row r="184">
          <cell r="I184" t="str">
            <v>MP302        Msukaligwa</v>
          </cell>
        </row>
        <row r="185">
          <cell r="I185" t="str">
            <v>MP303        Mkhondo</v>
          </cell>
        </row>
        <row r="186">
          <cell r="I186" t="str">
            <v>MP304        Pixley Ka Seme</v>
          </cell>
        </row>
        <row r="187">
          <cell r="I187" t="str">
            <v>MP305        Lekwa</v>
          </cell>
        </row>
        <row r="188">
          <cell r="I188" t="str">
            <v>MP306        Dipaleseng</v>
          </cell>
        </row>
        <row r="189">
          <cell r="I189" t="str">
            <v>MP307        Govan Mbeki</v>
          </cell>
        </row>
        <row r="190">
          <cell r="I190" t="str">
            <v>MP311        Delmas</v>
          </cell>
        </row>
        <row r="191">
          <cell r="I191" t="str">
            <v>MP312        Emalahleni</v>
          </cell>
        </row>
        <row r="192">
          <cell r="I192" t="str">
            <v>MP313        Steve Tshwete</v>
          </cell>
        </row>
        <row r="193">
          <cell r="I193" t="str">
            <v>MP314        Emakhazeni</v>
          </cell>
        </row>
        <row r="194">
          <cell r="I194" t="str">
            <v>MP315        Thembisile</v>
          </cell>
        </row>
        <row r="195">
          <cell r="I195" t="str">
            <v>MP316        Dr JS Moroka</v>
          </cell>
        </row>
        <row r="196">
          <cell r="I196" t="str">
            <v>MP321        Thaba Chweu</v>
          </cell>
        </row>
        <row r="197">
          <cell r="I197" t="str">
            <v>MP322        Mbombela</v>
          </cell>
        </row>
        <row r="198">
          <cell r="I198" t="str">
            <v>MP323        Umjindi</v>
          </cell>
        </row>
        <row r="199">
          <cell r="I199" t="str">
            <v>MP324        Nkomazi</v>
          </cell>
        </row>
        <row r="200">
          <cell r="I200" t="str">
            <v>NC              UNALLOCATED - NC</v>
          </cell>
        </row>
        <row r="201">
          <cell r="I201" t="str">
            <v>NC01B1      Gamagara</v>
          </cell>
        </row>
        <row r="202">
          <cell r="I202" t="str">
            <v>NC061        Richtersveld</v>
          </cell>
        </row>
        <row r="203">
          <cell r="I203" t="str">
            <v>NC062        Nama Khoi</v>
          </cell>
        </row>
        <row r="204">
          <cell r="I204" t="str">
            <v>NC064        Kamiesberg</v>
          </cell>
        </row>
        <row r="205">
          <cell r="I205" t="str">
            <v>NC065        Hantam</v>
          </cell>
        </row>
        <row r="206">
          <cell r="I206" t="str">
            <v>NC066        Karoo Hoogland</v>
          </cell>
        </row>
        <row r="207">
          <cell r="I207" t="str">
            <v>NC067        Khai-Ma</v>
          </cell>
        </row>
        <row r="208">
          <cell r="I208" t="str">
            <v>NC071        Ubuntu</v>
          </cell>
        </row>
        <row r="209">
          <cell r="I209" t="str">
            <v>NC072        Umsobomvu</v>
          </cell>
        </row>
        <row r="210">
          <cell r="I210" t="str">
            <v>NC073        Emthanjeni</v>
          </cell>
        </row>
        <row r="211">
          <cell r="I211" t="str">
            <v>NC074        Kareeberg</v>
          </cell>
        </row>
        <row r="212">
          <cell r="I212" t="str">
            <v>NC075        Renosterberg</v>
          </cell>
        </row>
        <row r="213">
          <cell r="I213" t="str">
            <v>NC076        Thembelihle</v>
          </cell>
        </row>
        <row r="214">
          <cell r="I214" t="str">
            <v>NC077        Siyathemba</v>
          </cell>
        </row>
        <row r="215">
          <cell r="I215" t="str">
            <v>NC078        Siyancuma</v>
          </cell>
        </row>
        <row r="216">
          <cell r="I216" t="str">
            <v>NC081        Mier</v>
          </cell>
        </row>
        <row r="217">
          <cell r="I217" t="str">
            <v>NC082        Kaiy Garib</v>
          </cell>
        </row>
        <row r="218">
          <cell r="I218" t="str">
            <v>NC083        //Khara Hais</v>
          </cell>
        </row>
        <row r="219">
          <cell r="I219" t="str">
            <v>NC084        YKheis</v>
          </cell>
        </row>
        <row r="220">
          <cell r="I220" t="str">
            <v>NC085        Tsantsabane</v>
          </cell>
        </row>
        <row r="221">
          <cell r="I221" t="str">
            <v>NC086        Kgatelopele</v>
          </cell>
        </row>
        <row r="222">
          <cell r="I222" t="str">
            <v>NC091        Sol Plaatje</v>
          </cell>
        </row>
        <row r="223">
          <cell r="I223" t="str">
            <v>NC092        Dikgatlong</v>
          </cell>
        </row>
        <row r="224">
          <cell r="I224" t="str">
            <v>NC093        Magareng</v>
          </cell>
        </row>
        <row r="225">
          <cell r="I225" t="str">
            <v>NP             UNALLOCATED - NP</v>
          </cell>
        </row>
        <row r="226">
          <cell r="I226" t="str">
            <v>NP03A2      Makhuduthamaga</v>
          </cell>
        </row>
        <row r="227">
          <cell r="I227" t="str">
            <v>NP03A3      Fetakgomo</v>
          </cell>
        </row>
        <row r="228">
          <cell r="I228" t="str">
            <v>NP04A1      Maruleng</v>
          </cell>
        </row>
        <row r="229">
          <cell r="I229" t="str">
            <v>NP331        Greater Giyani</v>
          </cell>
        </row>
        <row r="230">
          <cell r="I230" t="str">
            <v>NP332        Greater Letaba</v>
          </cell>
        </row>
        <row r="231">
          <cell r="I231" t="str">
            <v>NP333        Greater Tzaneen</v>
          </cell>
        </row>
        <row r="232">
          <cell r="I232" t="str">
            <v>NP334        Ba-Phalaborwa</v>
          </cell>
        </row>
        <row r="233">
          <cell r="I233" t="str">
            <v>NP341        Musina</v>
          </cell>
        </row>
        <row r="234">
          <cell r="I234" t="str">
            <v>NP342        Mutale</v>
          </cell>
        </row>
        <row r="235">
          <cell r="I235" t="str">
            <v>NP343        Thulamela</v>
          </cell>
        </row>
        <row r="236">
          <cell r="I236" t="str">
            <v>NP344        Makhado</v>
          </cell>
        </row>
        <row r="237">
          <cell r="I237" t="str">
            <v>NP351        Blouberg</v>
          </cell>
        </row>
        <row r="238">
          <cell r="I238" t="str">
            <v>NP352        Aganang</v>
          </cell>
        </row>
        <row r="239">
          <cell r="I239" t="str">
            <v>NP353        Molemole</v>
          </cell>
        </row>
        <row r="240">
          <cell r="I240" t="str">
            <v>NP354        Polokwane</v>
          </cell>
        </row>
        <row r="241">
          <cell r="I241" t="str">
            <v>NP355        Lepelle-Nkumpi</v>
          </cell>
        </row>
        <row r="242">
          <cell r="I242" t="str">
            <v>NP361        Thabazimbi</v>
          </cell>
        </row>
        <row r="243">
          <cell r="I243" t="str">
            <v>NP362        Lephalale</v>
          </cell>
        </row>
        <row r="244">
          <cell r="I244" t="str">
            <v>NP364        Mookgopong</v>
          </cell>
        </row>
        <row r="245">
          <cell r="I245" t="str">
            <v>NP365        Modimolle</v>
          </cell>
        </row>
        <row r="246">
          <cell r="I246" t="str">
            <v>NP366        Bela Bela</v>
          </cell>
        </row>
        <row r="247">
          <cell r="I247" t="str">
            <v>NP367        Mogalakwena</v>
          </cell>
        </row>
        <row r="248">
          <cell r="I248" t="str">
            <v>NW            UNALLOCATED - NW</v>
          </cell>
        </row>
        <row r="249">
          <cell r="I249" t="str">
            <v>NW1a1       Moshaweng</v>
          </cell>
        </row>
        <row r="250">
          <cell r="I250" t="str">
            <v>NW371       Moretele</v>
          </cell>
        </row>
        <row r="251">
          <cell r="I251" t="str">
            <v>NW372       Madibeng</v>
          </cell>
        </row>
        <row r="252">
          <cell r="I252" t="str">
            <v>NW373       Rustenburg</v>
          </cell>
        </row>
        <row r="253">
          <cell r="I253" t="str">
            <v>NW374       Kgetlengrivier</v>
          </cell>
        </row>
        <row r="254">
          <cell r="I254" t="str">
            <v>NW375       Moses Kotane</v>
          </cell>
        </row>
        <row r="255">
          <cell r="I255" t="str">
            <v>NW381       Ratlou</v>
          </cell>
        </row>
        <row r="256">
          <cell r="I256" t="str">
            <v>NW382       Tswaing</v>
          </cell>
        </row>
        <row r="257">
          <cell r="I257" t="str">
            <v>NW383       Mafikeng</v>
          </cell>
        </row>
        <row r="258">
          <cell r="I258" t="str">
            <v>NW384       Ditsobotla</v>
          </cell>
        </row>
        <row r="259">
          <cell r="I259" t="str">
            <v>NW385       Zeerust</v>
          </cell>
        </row>
        <row r="260">
          <cell r="I260" t="str">
            <v>NW391       Kagisano</v>
          </cell>
        </row>
        <row r="261">
          <cell r="I261" t="str">
            <v>NW392       Naledi</v>
          </cell>
        </row>
        <row r="262">
          <cell r="I262" t="str">
            <v>NW393       Mamusa</v>
          </cell>
        </row>
        <row r="263">
          <cell r="I263" t="str">
            <v>NW394       Greater Taung</v>
          </cell>
        </row>
        <row r="264">
          <cell r="I264" t="str">
            <v>NW395       Molopo</v>
          </cell>
        </row>
        <row r="265">
          <cell r="I265" t="str">
            <v>NW396       Lekwa-Teemane</v>
          </cell>
        </row>
        <row r="266">
          <cell r="I266" t="str">
            <v>NW401       Ventersdorp</v>
          </cell>
        </row>
        <row r="267">
          <cell r="I267" t="str">
            <v>NW402       Potchefstroom</v>
          </cell>
        </row>
        <row r="268">
          <cell r="I268" t="str">
            <v>NW403       Klerksdorp</v>
          </cell>
        </row>
        <row r="269">
          <cell r="I269" t="str">
            <v>NW404       Maquassi Hills</v>
          </cell>
        </row>
        <row r="270">
          <cell r="I270" t="str">
            <v>WC            UNALLOCATED - WC</v>
          </cell>
        </row>
        <row r="271">
          <cell r="I271" t="str">
            <v>WC011       Matzikama</v>
          </cell>
        </row>
        <row r="272">
          <cell r="I272" t="str">
            <v>WC012       Cederberg</v>
          </cell>
        </row>
        <row r="273">
          <cell r="I273" t="str">
            <v>WC013       Bergrivier</v>
          </cell>
        </row>
        <row r="274">
          <cell r="I274" t="str">
            <v>WC014       Saldanha Bay</v>
          </cell>
        </row>
        <row r="275">
          <cell r="I275" t="str">
            <v>WC015       Swartland</v>
          </cell>
        </row>
        <row r="276">
          <cell r="I276" t="str">
            <v>WC022       Witzenberg</v>
          </cell>
        </row>
        <row r="277">
          <cell r="I277" t="str">
            <v>WC023       Drakenstein</v>
          </cell>
        </row>
        <row r="278">
          <cell r="I278" t="str">
            <v>WC024       Stellenbosch</v>
          </cell>
        </row>
        <row r="279">
          <cell r="I279" t="str">
            <v>WC025       Breede Valley</v>
          </cell>
        </row>
        <row r="280">
          <cell r="I280" t="str">
            <v>WC026       Breede River Winelands</v>
          </cell>
        </row>
        <row r="281">
          <cell r="I281" t="str">
            <v>WC031       Theewaterskloof</v>
          </cell>
        </row>
        <row r="282">
          <cell r="I282" t="str">
            <v>WC032       Overstrand</v>
          </cell>
        </row>
        <row r="283">
          <cell r="I283" t="str">
            <v>WC033       Cape Agulhas</v>
          </cell>
        </row>
        <row r="284">
          <cell r="I284" t="str">
            <v>WC034       Swellendam</v>
          </cell>
        </row>
        <row r="285">
          <cell r="I285" t="str">
            <v>WC041       Kannaland</v>
          </cell>
        </row>
        <row r="286">
          <cell r="I286" t="str">
            <v>WC042       Langeberg</v>
          </cell>
        </row>
        <row r="287">
          <cell r="I287" t="str">
            <v>WC043       Mossel Bay</v>
          </cell>
        </row>
        <row r="288">
          <cell r="I288" t="str">
            <v>WC044       George</v>
          </cell>
        </row>
        <row r="289">
          <cell r="I289" t="str">
            <v>WC045       Oudtshoorn</v>
          </cell>
        </row>
        <row r="290">
          <cell r="I290" t="str">
            <v>WC047       Plettenberg Bay</v>
          </cell>
        </row>
        <row r="291">
          <cell r="I291" t="str">
            <v>WC048       Knysna</v>
          </cell>
        </row>
        <row r="292">
          <cell r="I292" t="str">
            <v>WC051       Laingsburg</v>
          </cell>
        </row>
        <row r="293">
          <cell r="I293" t="str">
            <v>WC052       Prince Albert</v>
          </cell>
        </row>
        <row r="294">
          <cell r="I294" t="str">
            <v>WC053       Beaufort West</v>
          </cell>
        </row>
        <row r="295">
          <cell r="I295" t="str">
            <v>WC053       Beaufort 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1"/>
  <sheetViews>
    <sheetView tabSelected="1" view="pageBreakPreview" topLeftCell="A16" zoomScale="150" zoomScaleNormal="80" zoomScaleSheetLayoutView="150" workbookViewId="0">
      <selection activeCell="H5" sqref="H5"/>
    </sheetView>
  </sheetViews>
  <sheetFormatPr defaultRowHeight="13.2" x14ac:dyDescent="0.25"/>
  <cols>
    <col min="1" max="1" width="45.5546875" customWidth="1"/>
    <col min="2" max="4" width="8.6640625" style="37" hidden="1" customWidth="1"/>
    <col min="5" max="5" width="3.5546875" customWidth="1"/>
    <col min="6" max="10" width="9.33203125" style="37" bestFit="1" customWidth="1"/>
    <col min="11" max="11" width="2.33203125" customWidth="1"/>
    <col min="12" max="14" width="8.6640625" style="37" hidden="1" customWidth="1"/>
    <col min="15" max="15" width="0" hidden="1" customWidth="1"/>
  </cols>
  <sheetData>
    <row r="1" spans="1:14" ht="44.25" customHeight="1" thickBot="1" x14ac:dyDescent="0.3">
      <c r="H1" s="153" t="s">
        <v>49</v>
      </c>
      <c r="I1" s="153"/>
      <c r="J1" s="153"/>
    </row>
    <row r="2" spans="1:14" ht="16.5" customHeight="1" thickBot="1" x14ac:dyDescent="0.3">
      <c r="A2" s="136" t="s">
        <v>33</v>
      </c>
      <c r="B2" s="142"/>
      <c r="C2" s="142"/>
      <c r="D2" s="143"/>
      <c r="E2" s="79"/>
      <c r="F2" s="144" t="s">
        <v>41</v>
      </c>
      <c r="G2" s="145"/>
      <c r="H2" s="145"/>
      <c r="I2" s="145"/>
      <c r="J2" s="146"/>
      <c r="L2" s="139"/>
      <c r="M2" s="140"/>
      <c r="N2" s="141"/>
    </row>
    <row r="3" spans="1:14" ht="14.25" customHeight="1" x14ac:dyDescent="0.25">
      <c r="A3" s="137"/>
      <c r="B3" s="87" t="s">
        <v>24</v>
      </c>
      <c r="C3" s="57" t="s">
        <v>22</v>
      </c>
      <c r="D3" s="58" t="s">
        <v>28</v>
      </c>
      <c r="E3" s="79"/>
      <c r="F3" s="147"/>
      <c r="G3" s="148"/>
      <c r="H3" s="148"/>
      <c r="I3" s="148"/>
      <c r="J3" s="149"/>
      <c r="L3" s="68" t="s">
        <v>24</v>
      </c>
      <c r="M3" s="69" t="s">
        <v>22</v>
      </c>
      <c r="N3" s="70" t="s">
        <v>28</v>
      </c>
    </row>
    <row r="4" spans="1:14" ht="21" customHeight="1" thickBot="1" x14ac:dyDescent="0.3">
      <c r="A4" s="138"/>
      <c r="B4" s="88"/>
      <c r="C4" s="59"/>
      <c r="D4" s="60"/>
      <c r="E4" s="79"/>
      <c r="F4" s="150"/>
      <c r="G4" s="151"/>
      <c r="H4" s="151"/>
      <c r="I4" s="151"/>
      <c r="J4" s="152"/>
      <c r="L4" s="71"/>
      <c r="M4" s="72"/>
      <c r="N4" s="73"/>
    </row>
    <row r="5" spans="1:14" ht="31.5" customHeight="1" thickBot="1" x14ac:dyDescent="0.3">
      <c r="A5" s="108" t="s">
        <v>48</v>
      </c>
      <c r="B5" s="89"/>
      <c r="C5" s="61"/>
      <c r="D5" s="62"/>
      <c r="E5" s="79"/>
      <c r="F5" s="111" t="s">
        <v>43</v>
      </c>
      <c r="G5" s="111" t="s">
        <v>44</v>
      </c>
      <c r="H5" s="120" t="s">
        <v>45</v>
      </c>
      <c r="I5" s="111" t="s">
        <v>46</v>
      </c>
      <c r="J5" s="124" t="s">
        <v>47</v>
      </c>
      <c r="L5" s="74"/>
      <c r="M5" s="75"/>
      <c r="N5" s="76"/>
    </row>
    <row r="6" spans="1:14" ht="14.4" thickBot="1" x14ac:dyDescent="0.3">
      <c r="A6" s="9" t="s">
        <v>32</v>
      </c>
      <c r="B6" s="90" t="e">
        <f>SUM(#REF!)</f>
        <v>#REF!</v>
      </c>
      <c r="C6" s="15" t="e">
        <f>SUM(#REF!)</f>
        <v>#REF!</v>
      </c>
      <c r="D6" s="16" t="e">
        <f>SUM(#REF!)</f>
        <v>#REF!</v>
      </c>
      <c r="E6" s="79"/>
      <c r="F6" s="112">
        <v>81</v>
      </c>
      <c r="G6" s="112">
        <v>91</v>
      </c>
      <c r="H6" s="90">
        <v>74</v>
      </c>
      <c r="I6" s="112">
        <v>58</v>
      </c>
      <c r="J6" s="125">
        <v>52</v>
      </c>
      <c r="L6" s="32" t="e">
        <f>SUM(#REF!)</f>
        <v>#REF!</v>
      </c>
      <c r="M6" s="15" t="e">
        <f>SUM(#REF!)</f>
        <v>#REF!</v>
      </c>
      <c r="N6" s="16" t="e">
        <f>SUM(#REF!)</f>
        <v>#REF!</v>
      </c>
    </row>
    <row r="7" spans="1:14" ht="14.4" thickBot="1" x14ac:dyDescent="0.3">
      <c r="A7" s="103" t="s">
        <v>34</v>
      </c>
      <c r="B7" s="91" t="e">
        <f>SUM(#REF!)</f>
        <v>#REF!</v>
      </c>
      <c r="C7" s="15" t="e">
        <f>SUM(#REF!)</f>
        <v>#REF!</v>
      </c>
      <c r="D7" s="15" t="e">
        <f>SUM(#REF!)</f>
        <v>#REF!</v>
      </c>
      <c r="E7" s="79"/>
      <c r="F7" s="112">
        <v>3</v>
      </c>
      <c r="G7" s="112">
        <v>4</v>
      </c>
      <c r="H7" s="90">
        <v>12</v>
      </c>
      <c r="I7" s="112">
        <v>8</v>
      </c>
      <c r="J7" s="125">
        <v>6</v>
      </c>
      <c r="L7" s="32" t="e">
        <f>SUM(#REF!)</f>
        <v>#REF!</v>
      </c>
      <c r="M7" s="15" t="e">
        <f>SUM(#REF!)</f>
        <v>#REF!</v>
      </c>
      <c r="N7" s="15" t="e">
        <f>SUM(#REF!)</f>
        <v>#REF!</v>
      </c>
    </row>
    <row r="8" spans="1:14" s="3" customFormat="1" ht="14.4" thickBot="1" x14ac:dyDescent="0.3">
      <c r="A8" s="39" t="s">
        <v>35</v>
      </c>
      <c r="B8" s="92" t="e">
        <f>B6+B7</f>
        <v>#REF!</v>
      </c>
      <c r="C8" s="41" t="e">
        <f>C6+C7</f>
        <v>#REF!</v>
      </c>
      <c r="D8" s="42" t="e">
        <f>D6+D7</f>
        <v>#REF!</v>
      </c>
      <c r="E8" s="80"/>
      <c r="F8" s="113">
        <f>F6+F7</f>
        <v>84</v>
      </c>
      <c r="G8" s="113">
        <f>G6+G7</f>
        <v>95</v>
      </c>
      <c r="H8" s="92">
        <f>H6+H7</f>
        <v>86</v>
      </c>
      <c r="I8" s="113">
        <f>I6+I7</f>
        <v>66</v>
      </c>
      <c r="J8" s="126">
        <f>J6+J7</f>
        <v>58</v>
      </c>
      <c r="L8" s="40" t="e">
        <f>L6+L7</f>
        <v>#REF!</v>
      </c>
      <c r="M8" s="41" t="e">
        <f>M6+M7</f>
        <v>#REF!</v>
      </c>
      <c r="N8" s="42" t="e">
        <f>N6+N7</f>
        <v>#REF!</v>
      </c>
    </row>
    <row r="9" spans="1:14" s="3" customFormat="1" ht="14.4" thickBot="1" x14ac:dyDescent="0.3">
      <c r="A9" s="9"/>
      <c r="B9" s="93"/>
      <c r="C9" s="17"/>
      <c r="D9" s="18"/>
      <c r="E9" s="80"/>
      <c r="F9" s="114"/>
      <c r="G9" s="114"/>
      <c r="H9" s="93"/>
      <c r="I9" s="114"/>
      <c r="J9" s="127"/>
      <c r="L9" s="34"/>
      <c r="M9" s="17"/>
      <c r="N9" s="18"/>
    </row>
    <row r="10" spans="1:14" ht="15" customHeight="1" thickBot="1" x14ac:dyDescent="0.3">
      <c r="A10" s="78" t="s">
        <v>25</v>
      </c>
      <c r="B10" s="94"/>
      <c r="C10" s="19"/>
      <c r="D10" s="20"/>
      <c r="E10" s="79"/>
      <c r="F10" s="64"/>
      <c r="G10" s="64"/>
      <c r="H10" s="94"/>
      <c r="I10" s="64"/>
      <c r="J10" s="98"/>
      <c r="L10" s="35"/>
      <c r="M10" s="19"/>
      <c r="N10" s="20"/>
    </row>
    <row r="11" spans="1:14" ht="13.8" thickBot="1" x14ac:dyDescent="0.3">
      <c r="A11" s="85" t="s">
        <v>0</v>
      </c>
      <c r="B11" s="95" t="e">
        <f>SUM(#REF!)</f>
        <v>#REF!</v>
      </c>
      <c r="C11" s="21" t="e">
        <f>SUM(#REF!)</f>
        <v>#REF!</v>
      </c>
      <c r="D11" s="22" t="e">
        <f>SUM(#REF!)</f>
        <v>#REF!</v>
      </c>
      <c r="E11" s="79"/>
      <c r="F11" s="115">
        <v>4</v>
      </c>
      <c r="G11" s="115">
        <v>3</v>
      </c>
      <c r="H11" s="121">
        <v>2</v>
      </c>
      <c r="I11" s="115">
        <v>2</v>
      </c>
      <c r="J11" s="128">
        <v>2</v>
      </c>
      <c r="L11" s="31" t="e">
        <f>SUM(#REF!)</f>
        <v>#REF!</v>
      </c>
      <c r="M11" s="21" t="e">
        <f>SUM(#REF!)</f>
        <v>#REF!</v>
      </c>
      <c r="N11" s="22" t="e">
        <f>SUM(#REF!)</f>
        <v>#REF!</v>
      </c>
    </row>
    <row r="12" spans="1:14" ht="13.8" thickBot="1" x14ac:dyDescent="0.3">
      <c r="A12" s="105" t="s">
        <v>1</v>
      </c>
      <c r="B12" s="95" t="e">
        <f>SUM(#REF!)</f>
        <v>#REF!</v>
      </c>
      <c r="C12" s="21" t="e">
        <f>SUM(#REF!)</f>
        <v>#REF!</v>
      </c>
      <c r="D12" s="22" t="e">
        <f>SUM(#REF!)</f>
        <v>#REF!</v>
      </c>
      <c r="E12" s="79"/>
      <c r="F12" s="109">
        <v>7</v>
      </c>
      <c r="G12" s="109">
        <v>8</v>
      </c>
      <c r="H12" s="110">
        <v>3</v>
      </c>
      <c r="I12" s="109">
        <v>4</v>
      </c>
      <c r="J12" s="129">
        <v>2</v>
      </c>
      <c r="L12" s="31" t="e">
        <f>SUM(#REF!)</f>
        <v>#REF!</v>
      </c>
      <c r="M12" s="21" t="e">
        <f>SUM(#REF!)</f>
        <v>#REF!</v>
      </c>
      <c r="N12" s="22" t="e">
        <f>SUM(#REF!)</f>
        <v>#REF!</v>
      </c>
    </row>
    <row r="13" spans="1:14" ht="13.8" thickBot="1" x14ac:dyDescent="0.3">
      <c r="A13" s="86" t="s">
        <v>30</v>
      </c>
      <c r="B13" s="95" t="e">
        <f>SUM(#REF!)</f>
        <v>#REF!</v>
      </c>
      <c r="C13" s="31" t="e">
        <f>SUM(#REF!)</f>
        <v>#REF!</v>
      </c>
      <c r="D13" s="2" t="e">
        <f>SUM(#REF!)</f>
        <v>#REF!</v>
      </c>
      <c r="E13" s="79"/>
      <c r="F13" s="109">
        <v>1</v>
      </c>
      <c r="G13" s="109">
        <v>1</v>
      </c>
      <c r="H13" s="110">
        <v>1</v>
      </c>
      <c r="I13" s="109">
        <v>1</v>
      </c>
      <c r="J13" s="129">
        <v>1</v>
      </c>
      <c r="L13" s="31" t="e">
        <f>SUM(#REF!)</f>
        <v>#REF!</v>
      </c>
      <c r="M13" s="31" t="e">
        <f>SUM(#REF!)</f>
        <v>#REF!</v>
      </c>
      <c r="N13" s="2" t="e">
        <f>SUM(#REF!)</f>
        <v>#REF!</v>
      </c>
    </row>
    <row r="14" spans="1:14" ht="13.8" thickBot="1" x14ac:dyDescent="0.3">
      <c r="A14" s="86" t="s">
        <v>2</v>
      </c>
      <c r="B14" s="95" t="e">
        <f>SUM(#REF!)</f>
        <v>#REF!</v>
      </c>
      <c r="C14" s="21" t="e">
        <f>SUM(#REF!)</f>
        <v>#REF!</v>
      </c>
      <c r="D14" s="22" t="e">
        <f>SUM(#REF!)</f>
        <v>#REF!</v>
      </c>
      <c r="E14" s="79"/>
      <c r="F14" s="109">
        <v>1</v>
      </c>
      <c r="G14" s="109">
        <v>2</v>
      </c>
      <c r="H14" s="110">
        <v>2</v>
      </c>
      <c r="I14" s="109">
        <v>1</v>
      </c>
      <c r="J14" s="129">
        <v>3</v>
      </c>
      <c r="L14" s="31" t="e">
        <f>SUM(#REF!)</f>
        <v>#REF!</v>
      </c>
      <c r="M14" s="21" t="e">
        <f>SUM(#REF!)</f>
        <v>#REF!</v>
      </c>
      <c r="N14" s="22" t="e">
        <f>SUM(#REF!)</f>
        <v>#REF!</v>
      </c>
    </row>
    <row r="15" spans="1:14" ht="13.8" thickBot="1" x14ac:dyDescent="0.3">
      <c r="A15" s="86" t="s">
        <v>3</v>
      </c>
      <c r="B15" s="95">
        <f>SUM(B16:B16)</f>
        <v>0</v>
      </c>
      <c r="C15" s="21">
        <f>SUM(C16:C16)</f>
        <v>0</v>
      </c>
      <c r="D15" s="22">
        <f>SUM(D16:D16)</f>
        <v>0</v>
      </c>
      <c r="E15" s="79"/>
      <c r="F15" s="109">
        <v>3</v>
      </c>
      <c r="G15" s="109">
        <v>2</v>
      </c>
      <c r="H15" s="110">
        <v>1</v>
      </c>
      <c r="I15" s="109">
        <v>1</v>
      </c>
      <c r="J15" s="129">
        <v>1</v>
      </c>
      <c r="L15" s="31" t="e">
        <f>SUM(#REF!)</f>
        <v>#REF!</v>
      </c>
      <c r="M15" s="21" t="e">
        <f>SUM(#REF!)</f>
        <v>#REF!</v>
      </c>
      <c r="N15" s="16" t="e">
        <f>SUM(#REF!)</f>
        <v>#REF!</v>
      </c>
    </row>
    <row r="16" spans="1:14" ht="13.8" thickBot="1" x14ac:dyDescent="0.3">
      <c r="A16" s="7"/>
      <c r="B16" s="96"/>
      <c r="C16" s="45"/>
      <c r="D16" s="46"/>
      <c r="E16" s="63"/>
      <c r="F16" s="63"/>
      <c r="G16" s="63"/>
      <c r="H16" s="4"/>
      <c r="I16" s="63"/>
      <c r="J16" s="82"/>
      <c r="K16" s="5"/>
      <c r="L16" s="6"/>
      <c r="M16" s="23"/>
      <c r="N16" s="24"/>
    </row>
    <row r="17" spans="1:14" ht="13.8" thickBot="1" x14ac:dyDescent="0.3">
      <c r="A17" s="12" t="s">
        <v>36</v>
      </c>
      <c r="B17" s="97" t="e">
        <f>B11+B12+B13+B14+B15</f>
        <v>#REF!</v>
      </c>
      <c r="C17" s="29" t="e">
        <f>C11+C12+C13+C14+C15</f>
        <v>#REF!</v>
      </c>
      <c r="D17" s="30" t="e">
        <f>D11+D12+D13+D14+D15</f>
        <v>#REF!</v>
      </c>
      <c r="E17" s="63"/>
      <c r="F17" s="66">
        <f>F11+F12+F13+F14+F15</f>
        <v>16</v>
      </c>
      <c r="G17" s="66">
        <f>G11+G12+G13+G14+G15</f>
        <v>16</v>
      </c>
      <c r="H17" s="97">
        <f>H11+H12+H13+H14+H15</f>
        <v>9</v>
      </c>
      <c r="I17" s="66">
        <f>I11+I12+I13+I14+I15</f>
        <v>9</v>
      </c>
      <c r="J17" s="130">
        <f>J11+J12+J13+J14+J15</f>
        <v>9</v>
      </c>
      <c r="K17" s="5"/>
      <c r="L17" s="33" t="e">
        <f>L11+L12+L13+L14+L15</f>
        <v>#REF!</v>
      </c>
      <c r="M17" s="29" t="e">
        <f>M11+M12+M13+M14+M15</f>
        <v>#REF!</v>
      </c>
      <c r="N17" s="30" t="e">
        <f>N11+N12+N13+N14+N15</f>
        <v>#REF!</v>
      </c>
    </row>
    <row r="18" spans="1:14" ht="14.4" thickBot="1" x14ac:dyDescent="0.3">
      <c r="A18" s="78" t="s">
        <v>4</v>
      </c>
      <c r="B18" s="98"/>
      <c r="C18" s="64"/>
      <c r="D18" s="65"/>
      <c r="E18" s="63"/>
      <c r="F18" s="64"/>
      <c r="G18" s="64"/>
      <c r="H18" s="94"/>
      <c r="I18" s="64"/>
      <c r="J18" s="98"/>
      <c r="K18" s="5"/>
      <c r="L18" s="35"/>
      <c r="M18" s="19"/>
      <c r="N18" s="20"/>
    </row>
    <row r="19" spans="1:14" ht="13.8" thickBot="1" x14ac:dyDescent="0.3">
      <c r="A19" s="106" t="s">
        <v>5</v>
      </c>
      <c r="B19" s="95" t="e">
        <f>SUM(#REF!)</f>
        <v>#REF!</v>
      </c>
      <c r="C19" s="21" t="e">
        <f>SUM(#REF!)</f>
        <v>#REF!</v>
      </c>
      <c r="D19" s="22" t="e">
        <f>SUM(#REF!)</f>
        <v>#REF!</v>
      </c>
      <c r="E19" s="81"/>
      <c r="F19" s="115">
        <v>3</v>
      </c>
      <c r="G19" s="115">
        <v>1</v>
      </c>
      <c r="H19" s="121">
        <v>0</v>
      </c>
      <c r="I19" s="115">
        <v>2</v>
      </c>
      <c r="J19" s="128">
        <v>1</v>
      </c>
      <c r="K19" s="5"/>
      <c r="L19" s="31" t="e">
        <f>SUM(#REF!)</f>
        <v>#REF!</v>
      </c>
      <c r="M19" s="21" t="e">
        <f>SUM(#REF!)</f>
        <v>#REF!</v>
      </c>
      <c r="N19" s="22" t="e">
        <f>SUM(#REF!)</f>
        <v>#REF!</v>
      </c>
    </row>
    <row r="20" spans="1:14" ht="13.8" thickBot="1" x14ac:dyDescent="0.3">
      <c r="A20" s="86" t="s">
        <v>6</v>
      </c>
      <c r="B20" s="95" t="e">
        <f>SUM(#REF!)</f>
        <v>#REF!</v>
      </c>
      <c r="C20" s="21" t="e">
        <f>SUM(#REF!)</f>
        <v>#REF!</v>
      </c>
      <c r="D20" s="22" t="e">
        <f>SUM(#REF!)</f>
        <v>#REF!</v>
      </c>
      <c r="E20" s="79"/>
      <c r="F20" s="116">
        <v>2</v>
      </c>
      <c r="G20" s="116">
        <v>4</v>
      </c>
      <c r="H20" s="122">
        <v>2</v>
      </c>
      <c r="I20" s="116">
        <v>1</v>
      </c>
      <c r="J20" s="131">
        <v>3</v>
      </c>
      <c r="K20" s="5"/>
      <c r="L20" s="32" t="e">
        <f>SUM(#REF!)</f>
        <v>#REF!</v>
      </c>
      <c r="M20" s="15" t="e">
        <f>SUM(#REF!)</f>
        <v>#REF!</v>
      </c>
      <c r="N20" s="16" t="e">
        <f>SUM(#REF!)</f>
        <v>#REF!</v>
      </c>
    </row>
    <row r="21" spans="1:14" ht="13.8" thickBot="1" x14ac:dyDescent="0.3">
      <c r="A21" s="86" t="s">
        <v>7</v>
      </c>
      <c r="B21" s="95" t="e">
        <f>SUM(#REF!)</f>
        <v>#REF!</v>
      </c>
      <c r="C21" s="21" t="e">
        <f>SUM(#REF!)</f>
        <v>#REF!</v>
      </c>
      <c r="D21" s="22" t="e">
        <f>SUM(#REF!)</f>
        <v>#REF!</v>
      </c>
      <c r="E21" s="79"/>
      <c r="F21" s="116">
        <v>3</v>
      </c>
      <c r="G21" s="116">
        <v>1</v>
      </c>
      <c r="H21" s="122">
        <v>1</v>
      </c>
      <c r="I21" s="116">
        <v>1</v>
      </c>
      <c r="J21" s="131">
        <v>0</v>
      </c>
      <c r="K21" s="5"/>
      <c r="L21" s="32" t="e">
        <f>SUM(#REF!)</f>
        <v>#REF!</v>
      </c>
      <c r="M21" s="15" t="e">
        <f>SUM(#REF!)</f>
        <v>#REF!</v>
      </c>
      <c r="N21" s="16" t="e">
        <f>SUM(#REF!)</f>
        <v>#REF!</v>
      </c>
    </row>
    <row r="22" spans="1:14" ht="13.8" thickBot="1" x14ac:dyDescent="0.3">
      <c r="A22" s="86" t="s">
        <v>8</v>
      </c>
      <c r="B22" s="95" t="e">
        <f>SUM(#REF!)</f>
        <v>#REF!</v>
      </c>
      <c r="C22" s="21" t="e">
        <f>+#REF!+#REF!+#REF!+#REF!</f>
        <v>#REF!</v>
      </c>
      <c r="D22" s="22" t="e">
        <f>+#REF!</f>
        <v>#REF!</v>
      </c>
      <c r="E22" s="79"/>
      <c r="F22" s="116">
        <v>5</v>
      </c>
      <c r="G22" s="116">
        <v>3</v>
      </c>
      <c r="H22" s="122">
        <v>5</v>
      </c>
      <c r="I22" s="116">
        <v>3</v>
      </c>
      <c r="J22" s="131">
        <v>3</v>
      </c>
      <c r="L22" s="32" t="e">
        <f>SUM(#REF!)</f>
        <v>#REF!</v>
      </c>
      <c r="M22" s="15" t="e">
        <f>SUM(#REF!)</f>
        <v>#REF!</v>
      </c>
      <c r="N22" s="16" t="e">
        <f>SUM(#REF!)</f>
        <v>#REF!</v>
      </c>
    </row>
    <row r="23" spans="1:14" ht="13.8" thickBot="1" x14ac:dyDescent="0.3">
      <c r="A23" s="11"/>
      <c r="B23" s="96"/>
      <c r="C23" s="44"/>
      <c r="D23" s="46"/>
      <c r="E23" s="79"/>
      <c r="F23" s="63"/>
      <c r="G23" s="63"/>
      <c r="H23" s="4"/>
      <c r="I23" s="63"/>
      <c r="J23" s="82"/>
      <c r="L23" s="6"/>
      <c r="M23" s="23"/>
      <c r="N23" s="24"/>
    </row>
    <row r="24" spans="1:14" ht="13.8" thickBot="1" x14ac:dyDescent="0.3">
      <c r="A24" s="12" t="s">
        <v>37</v>
      </c>
      <c r="B24" s="97" t="e">
        <f>B19+B20+B21+B22</f>
        <v>#REF!</v>
      </c>
      <c r="C24" s="29" t="e">
        <f>C19+C20+C21+C22</f>
        <v>#REF!</v>
      </c>
      <c r="D24" s="30" t="e">
        <f>D19+D20+D21+D22</f>
        <v>#REF!</v>
      </c>
      <c r="E24" s="79"/>
      <c r="F24" s="66">
        <f>F19+F20+F21+F22</f>
        <v>13</v>
      </c>
      <c r="G24" s="66">
        <f>G19+G20+G21+G22</f>
        <v>9</v>
      </c>
      <c r="H24" s="97">
        <f>H19+H20+H21+H22</f>
        <v>8</v>
      </c>
      <c r="I24" s="66">
        <f>I19+I20+I21+I22</f>
        <v>7</v>
      </c>
      <c r="J24" s="130">
        <f>J19+J20+J21+J22</f>
        <v>7</v>
      </c>
      <c r="L24" s="33" t="e">
        <f>L19+L20+L21+L22</f>
        <v>#REF!</v>
      </c>
      <c r="M24" s="29" t="e">
        <f>M19+M20+M21+M22</f>
        <v>#REF!</v>
      </c>
      <c r="N24" s="30" t="e">
        <f>N19+N20+N21+N22</f>
        <v>#REF!</v>
      </c>
    </row>
    <row r="25" spans="1:14" ht="14.4" thickBot="1" x14ac:dyDescent="0.3">
      <c r="A25" s="78" t="s">
        <v>9</v>
      </c>
      <c r="B25" s="94"/>
      <c r="C25" s="19"/>
      <c r="D25" s="20"/>
      <c r="E25" s="79"/>
      <c r="F25" s="64"/>
      <c r="G25" s="64"/>
      <c r="H25" s="94"/>
      <c r="I25" s="64"/>
      <c r="J25" s="98"/>
      <c r="L25" s="35"/>
      <c r="M25" s="19"/>
      <c r="N25" s="20"/>
    </row>
    <row r="26" spans="1:14" ht="13.8" thickBot="1" x14ac:dyDescent="0.3">
      <c r="A26" s="106" t="s">
        <v>10</v>
      </c>
      <c r="B26" s="95" t="e">
        <f>SUM(#REF!)</f>
        <v>#REF!</v>
      </c>
      <c r="C26" s="21" t="e">
        <f>SUM(#REF!)</f>
        <v>#REF!</v>
      </c>
      <c r="D26" s="22" t="e">
        <f>SUM(#REF!)</f>
        <v>#REF!</v>
      </c>
      <c r="E26" s="79"/>
      <c r="F26" s="115">
        <v>0</v>
      </c>
      <c r="G26" s="115">
        <v>1</v>
      </c>
      <c r="H26" s="121">
        <v>2</v>
      </c>
      <c r="I26" s="115">
        <v>1</v>
      </c>
      <c r="J26" s="128">
        <v>1</v>
      </c>
      <c r="L26" s="31" t="e">
        <f>SUM(#REF!)</f>
        <v>#REF!</v>
      </c>
      <c r="M26" s="21" t="e">
        <f>SUM(#REF!)</f>
        <v>#REF!</v>
      </c>
      <c r="N26" s="22" t="e">
        <f>SUM(#REF!)</f>
        <v>#REF!</v>
      </c>
    </row>
    <row r="27" spans="1:14" ht="13.8" thickBot="1" x14ac:dyDescent="0.3">
      <c r="A27" s="107" t="s">
        <v>26</v>
      </c>
      <c r="B27" s="95" t="e">
        <f>SUM(#REF!)</f>
        <v>#REF!</v>
      </c>
      <c r="C27" s="21" t="e">
        <f>SUM(#REF!)</f>
        <v>#REF!</v>
      </c>
      <c r="D27" s="22" t="e">
        <f>SUM(#REF!)</f>
        <v>#REF!</v>
      </c>
      <c r="E27" s="79"/>
      <c r="F27" s="116">
        <v>1</v>
      </c>
      <c r="G27" s="116">
        <v>1</v>
      </c>
      <c r="H27" s="122">
        <v>0</v>
      </c>
      <c r="I27" s="116">
        <v>0</v>
      </c>
      <c r="J27" s="131">
        <v>0</v>
      </c>
      <c r="L27" s="32" t="e">
        <f>SUM(#REF!)</f>
        <v>#REF!</v>
      </c>
      <c r="M27" s="15" t="e">
        <f>SUM(#REF!)</f>
        <v>#REF!</v>
      </c>
      <c r="N27" s="22" t="e">
        <f>SUM(#REF!)</f>
        <v>#REF!</v>
      </c>
    </row>
    <row r="28" spans="1:14" ht="13.8" thickBot="1" x14ac:dyDescent="0.3">
      <c r="A28" s="107" t="s">
        <v>27</v>
      </c>
      <c r="B28" s="95" t="e">
        <f>SUM(#REF!)</f>
        <v>#REF!</v>
      </c>
      <c r="C28" s="31" t="e">
        <f>SUM(#REF!)</f>
        <v>#REF!</v>
      </c>
      <c r="D28" s="16"/>
      <c r="E28" s="79"/>
      <c r="F28" s="109">
        <v>1</v>
      </c>
      <c r="G28" s="109">
        <v>0</v>
      </c>
      <c r="H28" s="110">
        <v>1</v>
      </c>
      <c r="I28" s="109">
        <v>1</v>
      </c>
      <c r="J28" s="129">
        <v>1</v>
      </c>
      <c r="L28" s="31">
        <f>SUM(L29:L29)</f>
        <v>0</v>
      </c>
      <c r="M28" s="31">
        <f>SUM(M29:M29)</f>
        <v>0</v>
      </c>
      <c r="N28" s="16">
        <f>SUM(N29:N29)</f>
        <v>0</v>
      </c>
    </row>
    <row r="29" spans="1:14" ht="13.8" thickBot="1" x14ac:dyDescent="0.3">
      <c r="A29" s="43"/>
      <c r="B29" s="99"/>
      <c r="C29" s="47"/>
      <c r="D29" s="48"/>
      <c r="E29" s="79"/>
      <c r="F29" s="117"/>
      <c r="G29" s="117"/>
      <c r="H29" s="123"/>
      <c r="I29" s="117"/>
      <c r="J29" s="132"/>
      <c r="L29" s="36"/>
      <c r="M29" s="26"/>
      <c r="N29" s="25"/>
    </row>
    <row r="30" spans="1:14" ht="13.8" thickBot="1" x14ac:dyDescent="0.3">
      <c r="A30" s="12" t="s">
        <v>38</v>
      </c>
      <c r="B30" s="97" t="e">
        <f>B26+B27+B28</f>
        <v>#REF!</v>
      </c>
      <c r="C30" s="29" t="e">
        <f>C26+C27+C28</f>
        <v>#REF!</v>
      </c>
      <c r="D30" s="30" t="e">
        <f>D26+D27+D28</f>
        <v>#REF!</v>
      </c>
      <c r="E30" s="79"/>
      <c r="F30" s="66">
        <f>F26+F27+F28</f>
        <v>2</v>
      </c>
      <c r="G30" s="66">
        <f>G26+G27+G28</f>
        <v>2</v>
      </c>
      <c r="H30" s="97">
        <f>H26+H27+H28</f>
        <v>3</v>
      </c>
      <c r="I30" s="66">
        <f>I26+I27+I28</f>
        <v>2</v>
      </c>
      <c r="J30" s="130">
        <f>J26+J27+J28</f>
        <v>2</v>
      </c>
      <c r="L30" s="33" t="e">
        <f>L26+L27+L28</f>
        <v>#REF!</v>
      </c>
      <c r="M30" s="29" t="e">
        <f>M26+M27+M28</f>
        <v>#REF!</v>
      </c>
      <c r="N30" s="30" t="e">
        <f>N26+N27+N28</f>
        <v>#REF!</v>
      </c>
    </row>
    <row r="31" spans="1:14" ht="14.4" thickBot="1" x14ac:dyDescent="0.3">
      <c r="A31" s="78" t="s">
        <v>11</v>
      </c>
      <c r="B31" s="94"/>
      <c r="C31" s="19"/>
      <c r="D31" s="20"/>
      <c r="E31" s="79"/>
      <c r="F31" s="64"/>
      <c r="G31" s="64"/>
      <c r="H31" s="94"/>
      <c r="I31" s="64"/>
      <c r="J31" s="98"/>
      <c r="L31" s="35"/>
      <c r="M31" s="19"/>
      <c r="N31" s="20"/>
    </row>
    <row r="32" spans="1:14" ht="13.8" thickBot="1" x14ac:dyDescent="0.3">
      <c r="A32" s="106" t="s">
        <v>31</v>
      </c>
      <c r="B32" s="95" t="e">
        <f>SUM(#REF!)</f>
        <v>#REF!</v>
      </c>
      <c r="C32" s="21" t="e">
        <f>SUM(#REF!)</f>
        <v>#REF!</v>
      </c>
      <c r="D32" s="22" t="e">
        <f>SUM(#REF!)</f>
        <v>#REF!</v>
      </c>
      <c r="E32" s="79"/>
      <c r="F32" s="115">
        <v>2</v>
      </c>
      <c r="G32" s="115">
        <v>3</v>
      </c>
      <c r="H32" s="121">
        <v>3</v>
      </c>
      <c r="I32" s="115">
        <v>0</v>
      </c>
      <c r="J32" s="128">
        <v>1</v>
      </c>
      <c r="L32" s="31" t="e">
        <f>SUM(#REF!)</f>
        <v>#REF!</v>
      </c>
      <c r="M32" s="21" t="e">
        <f>SUM(#REF!)</f>
        <v>#REF!</v>
      </c>
      <c r="N32" s="22" t="e">
        <f>SUM(#REF!)</f>
        <v>#REF!</v>
      </c>
    </row>
    <row r="33" spans="1:17" ht="13.8" thickBot="1" x14ac:dyDescent="0.3">
      <c r="A33" s="86" t="s">
        <v>12</v>
      </c>
      <c r="B33" s="95" t="e">
        <f>SUM(#REF!)</f>
        <v>#REF!</v>
      </c>
      <c r="C33" s="21" t="e">
        <f>SUM(#REF!)</f>
        <v>#REF!</v>
      </c>
      <c r="D33" s="22" t="e">
        <f>SUM(#REF!)</f>
        <v>#REF!</v>
      </c>
      <c r="E33" s="79"/>
      <c r="F33" s="109">
        <v>3</v>
      </c>
      <c r="G33" s="109">
        <v>3</v>
      </c>
      <c r="H33" s="110">
        <v>3</v>
      </c>
      <c r="I33" s="109">
        <v>4</v>
      </c>
      <c r="J33" s="129">
        <v>6</v>
      </c>
      <c r="L33" s="31" t="e">
        <f>SUM(#REF!)</f>
        <v>#REF!</v>
      </c>
      <c r="M33" s="21" t="e">
        <f>SUM(#REF!)</f>
        <v>#REF!</v>
      </c>
      <c r="N33" s="22" t="e">
        <f>SUM(#REF!)</f>
        <v>#REF!</v>
      </c>
    </row>
    <row r="34" spans="1:17" ht="13.8" thickBot="1" x14ac:dyDescent="0.3">
      <c r="A34" s="86" t="s">
        <v>23</v>
      </c>
      <c r="B34" s="95" t="e">
        <f>SUM(#REF!)</f>
        <v>#REF!</v>
      </c>
      <c r="C34" s="21" t="e">
        <f>SUM(#REF!)</f>
        <v>#REF!</v>
      </c>
      <c r="D34" s="22" t="e">
        <f>SUM(#REF!)</f>
        <v>#REF!</v>
      </c>
      <c r="E34" s="79"/>
      <c r="F34" s="109">
        <v>2</v>
      </c>
      <c r="G34" s="109">
        <v>3</v>
      </c>
      <c r="H34" s="110">
        <v>1</v>
      </c>
      <c r="I34" s="109">
        <v>1</v>
      </c>
      <c r="J34" s="129">
        <v>1</v>
      </c>
      <c r="L34" s="31" t="e">
        <f>SUM(#REF!)</f>
        <v>#REF!</v>
      </c>
      <c r="M34" s="21" t="e">
        <f>SUM(#REF!)</f>
        <v>#REF!</v>
      </c>
      <c r="N34" s="22" t="e">
        <f>SUM(#REF!)</f>
        <v>#REF!</v>
      </c>
    </row>
    <row r="35" spans="1:17" s="5" customFormat="1" ht="13.8" thickBot="1" x14ac:dyDescent="0.3">
      <c r="A35" s="86" t="s">
        <v>29</v>
      </c>
      <c r="B35" s="95" t="e">
        <f>SUM(#REF!)</f>
        <v>#REF!</v>
      </c>
      <c r="C35" s="21" t="e">
        <f>SUM(#REF!)</f>
        <v>#REF!</v>
      </c>
      <c r="D35" s="22" t="e">
        <f>SUM(#REF!)</f>
        <v>#REF!</v>
      </c>
      <c r="E35" s="82"/>
      <c r="F35" s="109">
        <v>0</v>
      </c>
      <c r="G35" s="109">
        <v>1</v>
      </c>
      <c r="H35" s="110">
        <v>2</v>
      </c>
      <c r="I35" s="109">
        <v>0</v>
      </c>
      <c r="J35" s="129">
        <v>0</v>
      </c>
      <c r="L35" s="31" t="e">
        <f>SUM(#REF!)</f>
        <v>#REF!</v>
      </c>
      <c r="M35" s="21" t="e">
        <f>SUM(#REF!)</f>
        <v>#REF!</v>
      </c>
      <c r="N35" s="22" t="e">
        <f>SUM(#REF!)</f>
        <v>#REF!</v>
      </c>
    </row>
    <row r="36" spans="1:17" s="5" customFormat="1" ht="13.8" thickBot="1" x14ac:dyDescent="0.3">
      <c r="A36" s="86" t="s">
        <v>13</v>
      </c>
      <c r="B36" s="95" t="e">
        <f>SUM(#REF!)</f>
        <v>#REF!</v>
      </c>
      <c r="C36" s="21" t="e">
        <f>SUM(#REF!)</f>
        <v>#REF!</v>
      </c>
      <c r="D36" s="22" t="e">
        <f>SUM(#REF!)</f>
        <v>#REF!</v>
      </c>
      <c r="E36" s="82"/>
      <c r="F36" s="116">
        <v>1</v>
      </c>
      <c r="G36" s="116">
        <v>4</v>
      </c>
      <c r="H36" s="122">
        <v>5</v>
      </c>
      <c r="I36" s="116">
        <v>3</v>
      </c>
      <c r="J36" s="131">
        <v>3</v>
      </c>
      <c r="L36" s="31" t="e">
        <f>SUM(#REF!)</f>
        <v>#REF!</v>
      </c>
      <c r="M36" s="15" t="e">
        <f>SUM(#REF!)</f>
        <v>#REF!</v>
      </c>
      <c r="N36" s="16" t="e">
        <f>SUM(#REF!)</f>
        <v>#REF!</v>
      </c>
    </row>
    <row r="37" spans="1:17" ht="13.8" thickBot="1" x14ac:dyDescent="0.3">
      <c r="A37" s="86" t="s">
        <v>14</v>
      </c>
      <c r="B37" s="95" t="e">
        <f>SUM(#REF!)</f>
        <v>#REF!</v>
      </c>
      <c r="C37" s="21" t="e">
        <f>SUM(#REF!)</f>
        <v>#REF!</v>
      </c>
      <c r="D37" s="21" t="e">
        <f>SUM(#REF!)</f>
        <v>#REF!</v>
      </c>
      <c r="E37" s="79"/>
      <c r="F37" s="109">
        <v>3</v>
      </c>
      <c r="G37" s="109">
        <v>5</v>
      </c>
      <c r="H37" s="110">
        <v>2</v>
      </c>
      <c r="I37" s="109">
        <v>4</v>
      </c>
      <c r="J37" s="129">
        <v>2</v>
      </c>
      <c r="L37" s="31" t="e">
        <f>SUM(#REF!)</f>
        <v>#REF!</v>
      </c>
      <c r="M37" s="21" t="e">
        <f>SUM(#REF!)</f>
        <v>#REF!</v>
      </c>
      <c r="N37" s="21" t="e">
        <f>SUM(#REF!)</f>
        <v>#REF!</v>
      </c>
    </row>
    <row r="38" spans="1:17" ht="13.8" thickBot="1" x14ac:dyDescent="0.3">
      <c r="A38" s="86" t="s">
        <v>15</v>
      </c>
      <c r="B38" s="95" t="e">
        <f>SUM(#REF!)</f>
        <v>#REF!</v>
      </c>
      <c r="C38" s="21" t="e">
        <f>SUM(#REF!)</f>
        <v>#REF!</v>
      </c>
      <c r="D38" s="22" t="e">
        <f>SUM(#REF!)</f>
        <v>#REF!</v>
      </c>
      <c r="E38" s="79"/>
      <c r="F38" s="109">
        <v>1</v>
      </c>
      <c r="G38" s="109">
        <v>2</v>
      </c>
      <c r="H38" s="110">
        <v>2</v>
      </c>
      <c r="I38" s="109">
        <v>1</v>
      </c>
      <c r="J38" s="129">
        <v>1</v>
      </c>
      <c r="L38" s="31" t="e">
        <f>SUM(#REF!)</f>
        <v>#REF!</v>
      </c>
      <c r="M38" s="21" t="e">
        <f>SUM(#REF!)</f>
        <v>#REF!</v>
      </c>
      <c r="N38" s="22" t="e">
        <f>SUM(#REF!)</f>
        <v>#REF!</v>
      </c>
    </row>
    <row r="39" spans="1:17" ht="13.8" thickBot="1" x14ac:dyDescent="0.3">
      <c r="A39" s="1"/>
      <c r="B39" s="96"/>
      <c r="C39" s="45"/>
      <c r="D39" s="48"/>
      <c r="E39" s="79"/>
      <c r="F39" s="63"/>
      <c r="G39" s="63"/>
      <c r="H39" s="4"/>
      <c r="I39" s="63"/>
      <c r="J39" s="82"/>
      <c r="L39" s="6"/>
      <c r="M39" s="23"/>
      <c r="N39" s="24"/>
    </row>
    <row r="40" spans="1:17" ht="13.8" thickBot="1" x14ac:dyDescent="0.3">
      <c r="A40" s="12" t="s">
        <v>39</v>
      </c>
      <c r="B40" s="97" t="e">
        <f>B32+B33+B34+B35+B36+B37+B38</f>
        <v>#REF!</v>
      </c>
      <c r="C40" s="33" t="e">
        <f>C32+C33+C34+C35+C36+C37+C38</f>
        <v>#REF!</v>
      </c>
      <c r="D40" s="33" t="e">
        <f>D32+D33+D34+D35+D36+D37+D38</f>
        <v>#REF!</v>
      </c>
      <c r="E40" s="79"/>
      <c r="F40" s="66">
        <f>F32+F33+F34+F35+F36+F37+F38</f>
        <v>12</v>
      </c>
      <c r="G40" s="66">
        <f>G32+G33+G34+G35+G36+G37+G38</f>
        <v>21</v>
      </c>
      <c r="H40" s="97">
        <f>H32+H33+H34+H35+H36+H37+H38</f>
        <v>18</v>
      </c>
      <c r="I40" s="66">
        <f>I32+I33+I34+I35+I36+I37+I38</f>
        <v>13</v>
      </c>
      <c r="J40" s="130">
        <f>J32+J33+J34+J35+J36+J37+J38</f>
        <v>14</v>
      </c>
      <c r="L40" s="33" t="e">
        <f>L32+L33+L34+L35+L36+L37+L38</f>
        <v>#REF!</v>
      </c>
      <c r="M40" s="33" t="e">
        <f>M32+M33+M34+M35+M36+M37+M38</f>
        <v>#REF!</v>
      </c>
      <c r="N40" s="33" t="e">
        <f>N32+N33+N34+N35+N36+N37+N38</f>
        <v>#REF!</v>
      </c>
    </row>
    <row r="41" spans="1:17" ht="14.4" thickBot="1" x14ac:dyDescent="0.3">
      <c r="A41" s="78" t="s">
        <v>16</v>
      </c>
      <c r="B41" s="94"/>
      <c r="C41" s="19"/>
      <c r="D41" s="20"/>
      <c r="E41" s="79"/>
      <c r="F41" s="64"/>
      <c r="G41" s="64"/>
      <c r="H41" s="94"/>
      <c r="I41" s="64"/>
      <c r="J41" s="98"/>
      <c r="L41" s="35"/>
      <c r="M41" s="19"/>
      <c r="N41" s="20"/>
    </row>
    <row r="42" spans="1:17" ht="13.8" thickBot="1" x14ac:dyDescent="0.3">
      <c r="A42" s="106" t="s">
        <v>17</v>
      </c>
      <c r="B42" s="95" t="e">
        <f>SUM(#REF!)</f>
        <v>#REF!</v>
      </c>
      <c r="C42" s="21" t="e">
        <f>SUM(#REF!)</f>
        <v>#REF!</v>
      </c>
      <c r="D42" s="22" t="e">
        <f>SUM(#REF!)</f>
        <v>#REF!</v>
      </c>
      <c r="E42" s="79"/>
      <c r="F42" s="115">
        <v>2</v>
      </c>
      <c r="G42" s="115">
        <v>4</v>
      </c>
      <c r="H42" s="121">
        <v>3</v>
      </c>
      <c r="I42" s="115">
        <v>0</v>
      </c>
      <c r="J42" s="128">
        <v>1</v>
      </c>
      <c r="L42" s="31" t="e">
        <f>SUM(#REF!)</f>
        <v>#REF!</v>
      </c>
      <c r="M42" s="21" t="e">
        <f>SUM(#REF!)</f>
        <v>#REF!</v>
      </c>
      <c r="N42" s="22" t="e">
        <f>SUM(#REF!)</f>
        <v>#REF!</v>
      </c>
    </row>
    <row r="43" spans="1:17" ht="13.8" thickBot="1" x14ac:dyDescent="0.3">
      <c r="A43" s="86" t="s">
        <v>18</v>
      </c>
      <c r="B43" s="95" t="e">
        <f>SUM(#REF!)</f>
        <v>#REF!</v>
      </c>
      <c r="C43" s="21" t="e">
        <f>SUM(#REF!)</f>
        <v>#REF!</v>
      </c>
      <c r="D43" s="22" t="e">
        <f>SUM(#REF!)</f>
        <v>#REF!</v>
      </c>
      <c r="E43" s="79"/>
      <c r="F43" s="109">
        <v>1</v>
      </c>
      <c r="G43" s="109">
        <v>0</v>
      </c>
      <c r="H43" s="110">
        <v>0</v>
      </c>
      <c r="I43" s="109">
        <v>0</v>
      </c>
      <c r="J43" s="129">
        <v>2</v>
      </c>
      <c r="L43" s="31" t="e">
        <f>SUM(#REF!)</f>
        <v>#REF!</v>
      </c>
      <c r="M43" s="21" t="e">
        <f>SUM(#REF!)</f>
        <v>#REF!</v>
      </c>
      <c r="N43" s="22" t="e">
        <f>SUM(#REF!)</f>
        <v>#REF!</v>
      </c>
    </row>
    <row r="44" spans="1:17" ht="13.8" thickBot="1" x14ac:dyDescent="0.3">
      <c r="A44" s="86" t="s">
        <v>19</v>
      </c>
      <c r="B44" s="95" t="e">
        <f>SUM(#REF!)</f>
        <v>#REF!</v>
      </c>
      <c r="C44" s="21" t="e">
        <f>SUM(#REF!)</f>
        <v>#REF!</v>
      </c>
      <c r="D44" s="22" t="e">
        <f>SUM(#REF!)</f>
        <v>#REF!</v>
      </c>
      <c r="E44" s="79"/>
      <c r="F44" s="116">
        <v>0</v>
      </c>
      <c r="G44" s="116">
        <v>2</v>
      </c>
      <c r="H44" s="122">
        <v>2</v>
      </c>
      <c r="I44" s="116">
        <v>1</v>
      </c>
      <c r="J44" s="131">
        <v>1</v>
      </c>
      <c r="L44" s="32" t="e">
        <f>SUM(#REF!)</f>
        <v>#REF!</v>
      </c>
      <c r="M44" s="15" t="e">
        <f>SUM(#REF!)</f>
        <v>#REF!</v>
      </c>
      <c r="N44" s="16" t="e">
        <f>SUM(#REF!)</f>
        <v>#REF!</v>
      </c>
    </row>
    <row r="45" spans="1:17" s="13" customFormat="1" ht="13.8" thickBot="1" x14ac:dyDescent="0.3">
      <c r="A45" s="86" t="s">
        <v>20</v>
      </c>
      <c r="B45" s="95" t="e">
        <f>SUM(#REF!)</f>
        <v>#REF!</v>
      </c>
      <c r="C45" s="21" t="e">
        <f>SUM(#REF!)</f>
        <v>#REF!</v>
      </c>
      <c r="D45" s="22" t="e">
        <f>SUM(#REF!)</f>
        <v>#REF!</v>
      </c>
      <c r="E45" s="83"/>
      <c r="F45" s="116">
        <v>1</v>
      </c>
      <c r="G45" s="116">
        <v>3</v>
      </c>
      <c r="H45" s="122">
        <v>3</v>
      </c>
      <c r="I45" s="116">
        <v>4</v>
      </c>
      <c r="J45" s="131">
        <v>5</v>
      </c>
      <c r="L45" s="32" t="e">
        <f>SUM(#REF!)</f>
        <v>#REF!</v>
      </c>
      <c r="M45" s="15" t="e">
        <f>SUM(#REF!)</f>
        <v>#REF!</v>
      </c>
      <c r="N45" s="16" t="e">
        <f>SUM(#REF!)</f>
        <v>#REF!</v>
      </c>
    </row>
    <row r="46" spans="1:17" s="13" customFormat="1" ht="13.8" thickBot="1" x14ac:dyDescent="0.3">
      <c r="A46" s="86" t="s">
        <v>21</v>
      </c>
      <c r="B46" s="95">
        <f>SUM(B47:B47)</f>
        <v>0</v>
      </c>
      <c r="C46" s="21">
        <f>SUM(C47:C47)</f>
        <v>0</v>
      </c>
      <c r="D46" s="22">
        <f>SUM(D47:D47)</f>
        <v>0</v>
      </c>
      <c r="E46" s="83"/>
      <c r="F46" s="116">
        <v>1</v>
      </c>
      <c r="G46" s="116">
        <v>2</v>
      </c>
      <c r="H46" s="122">
        <v>2</v>
      </c>
      <c r="I46" s="116">
        <v>2</v>
      </c>
      <c r="J46" s="131">
        <v>2</v>
      </c>
      <c r="L46" s="32" t="e">
        <f>SUM(#REF!)</f>
        <v>#REF!</v>
      </c>
      <c r="M46" s="15" t="e">
        <f>SUM(#REF!)</f>
        <v>#REF!</v>
      </c>
      <c r="N46" s="16" t="e">
        <f>SUM(#REF!)</f>
        <v>#REF!</v>
      </c>
    </row>
    <row r="47" spans="1:17" ht="13.8" thickBot="1" x14ac:dyDescent="0.3">
      <c r="A47" s="10"/>
      <c r="B47" s="96"/>
      <c r="C47" s="45"/>
      <c r="D47" s="46"/>
      <c r="E47" s="79"/>
      <c r="F47" s="63"/>
      <c r="G47" s="63"/>
      <c r="H47" s="4"/>
      <c r="I47" s="63"/>
      <c r="J47" s="82"/>
      <c r="L47" s="6"/>
      <c r="M47" s="23"/>
      <c r="N47" s="24"/>
    </row>
    <row r="48" spans="1:17" ht="13.8" thickBot="1" x14ac:dyDescent="0.3">
      <c r="A48" s="12" t="s">
        <v>40</v>
      </c>
      <c r="B48" s="97" t="e">
        <f>B42+B43+B44+B45+B46</f>
        <v>#REF!</v>
      </c>
      <c r="C48" s="33" t="e">
        <f>C42+C43+C44+C45+C46</f>
        <v>#REF!</v>
      </c>
      <c r="D48" s="66" t="e">
        <f>D42+D43+D44+D45+D46</f>
        <v>#REF!</v>
      </c>
      <c r="E48" s="79"/>
      <c r="F48" s="66">
        <f>F42+F43+F44+F45+F46</f>
        <v>5</v>
      </c>
      <c r="G48" s="66">
        <f>G42+G43+G44+G45+G46</f>
        <v>11</v>
      </c>
      <c r="H48" s="97">
        <f>H42+H43+H44+H45+H46</f>
        <v>10</v>
      </c>
      <c r="I48" s="66">
        <f>I42+I43+I44+I45+I46</f>
        <v>7</v>
      </c>
      <c r="J48" s="130">
        <f>J42+J43+J44+J45+J46</f>
        <v>11</v>
      </c>
      <c r="L48" s="33" t="e">
        <f>L42+L43+L44+L45+L46</f>
        <v>#REF!</v>
      </c>
      <c r="M48" s="33" t="e">
        <f>M42+M43+M44+M45+M46</f>
        <v>#REF!</v>
      </c>
      <c r="N48" s="66" t="e">
        <f>N42+N43+N44+N45+N46</f>
        <v>#REF!</v>
      </c>
      <c r="P48" s="77"/>
      <c r="Q48" s="77"/>
    </row>
    <row r="49" spans="1:14" ht="12" customHeight="1" thickBot="1" x14ac:dyDescent="0.3">
      <c r="A49" s="54"/>
      <c r="B49" s="100"/>
      <c r="C49" s="52"/>
      <c r="D49" s="53"/>
      <c r="E49" s="79"/>
      <c r="F49" s="118"/>
      <c r="G49" s="118"/>
      <c r="H49" s="100"/>
      <c r="I49" s="118"/>
      <c r="J49" s="133"/>
      <c r="L49" s="51"/>
      <c r="M49" s="52"/>
      <c r="N49" s="53"/>
    </row>
    <row r="50" spans="1:14" s="14" customFormat="1" ht="21.75" customHeight="1" thickBot="1" x14ac:dyDescent="0.3">
      <c r="A50" s="104" t="s">
        <v>42</v>
      </c>
      <c r="B50" s="101" t="e">
        <f>B8+B17+B24+B30+B40+B48+#REF!</f>
        <v>#REF!</v>
      </c>
      <c r="C50" s="50" t="e">
        <f>C8+C17+C24+C30+C40+C48+#REF!</f>
        <v>#REF!</v>
      </c>
      <c r="D50" s="49" t="e">
        <f>D8+D17+D24+D30+D40+D48+#REF!</f>
        <v>#REF!</v>
      </c>
      <c r="E50" s="84"/>
      <c r="F50" s="49">
        <f>F8+F17+F24+F30+F40+F48</f>
        <v>132</v>
      </c>
      <c r="G50" s="49">
        <f t="shared" ref="G50:J50" si="0">G8+G17+G24+G30+G40+G48</f>
        <v>154</v>
      </c>
      <c r="H50" s="101">
        <f t="shared" si="0"/>
        <v>134</v>
      </c>
      <c r="I50" s="49">
        <f t="shared" si="0"/>
        <v>104</v>
      </c>
      <c r="J50" s="134">
        <f t="shared" si="0"/>
        <v>101</v>
      </c>
      <c r="L50" s="67" t="e">
        <f>#REF!+#REF!+#REF!+#REF!+#REF!</f>
        <v>#REF!</v>
      </c>
      <c r="M50" s="55">
        <f>F50+G50+H50+I50+J50</f>
        <v>625</v>
      </c>
      <c r="N50" s="56" t="e">
        <f>#REF!+#REF!+#REF!+#REF!+K50</f>
        <v>#REF!</v>
      </c>
    </row>
    <row r="51" spans="1:14" ht="13.8" thickBot="1" x14ac:dyDescent="0.3">
      <c r="A51" s="8"/>
      <c r="B51" s="102"/>
      <c r="C51" s="27"/>
      <c r="D51" s="28"/>
      <c r="E51" s="79"/>
      <c r="F51" s="119"/>
      <c r="G51" s="119"/>
      <c r="H51" s="102"/>
      <c r="I51" s="119"/>
      <c r="J51" s="135"/>
      <c r="L51" s="38"/>
      <c r="M51" s="27"/>
      <c r="N51" s="27"/>
    </row>
  </sheetData>
  <mergeCells count="5">
    <mergeCell ref="A2:A4"/>
    <mergeCell ref="L2:N2"/>
    <mergeCell ref="B2:D2"/>
    <mergeCell ref="F2:J4"/>
    <mergeCell ref="H1:J1"/>
  </mergeCells>
  <phoneticPr fontId="0" type="noConversion"/>
  <pageMargins left="0.55118110236220474" right="0.15748031496062992" top="0.51181102362204722" bottom="0.47244094488188981" header="0.31496062992125984" footer="0.31496062992125984"/>
  <pageSetup paperSize="9" fitToHeight="0" orientation="portrait" copies="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ALL</vt:lpstr>
      <vt:lpstr>Sheet1</vt:lpstr>
      <vt:lpstr>Sheet2</vt:lpstr>
      <vt:lpstr>ALL!Print_Titles</vt:lpstr>
    </vt:vector>
  </TitlesOfParts>
  <Company>PAWC Dept. Housing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G.J.Vos</dc:creator>
  <cp:lastModifiedBy>Lynne Saayman</cp:lastModifiedBy>
  <cp:lastPrinted>2019-08-07T09:35:59Z</cp:lastPrinted>
  <dcterms:created xsi:type="dcterms:W3CDTF">1998-10-22T08:33:03Z</dcterms:created>
  <dcterms:modified xsi:type="dcterms:W3CDTF">2019-08-13T07:38:05Z</dcterms:modified>
</cp:coreProperties>
</file>