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lsaayman\Desktop\2023\Replies 2023\25 August 2023\"/>
    </mc:Choice>
  </mc:AlternateContent>
  <xr:revisionPtr revIDLastSave="0" documentId="8_{F9299D20-6088-4C85-83C5-B5BEF9091903}" xr6:coauthVersionLast="47" xr6:coauthVersionMax="47" xr10:uidLastSave="{00000000-0000-0000-0000-000000000000}"/>
  <bookViews>
    <workbookView xWindow="-110" yWindow="-110" windowWidth="19420" windowHeight="10420" firstSheet="3" activeTab="6" xr2:uid="{00000000-000D-0000-FFFF-FFFF00000000}"/>
  </bookViews>
  <sheets>
    <sheet name="Summary" sheetId="4" state="hidden" r:id="rId1"/>
    <sheet name="Sheet3" sheetId="5" state="hidden" r:id="rId2"/>
    <sheet name="info" sheetId="3" state="hidden" r:id="rId3"/>
    <sheet name="Area North" sheetId="1" r:id="rId4"/>
    <sheet name="Area East" sheetId="6" r:id="rId5"/>
    <sheet name="Area West" sheetId="7" r:id="rId6"/>
    <sheet name="Area South" sheetId="2" r:id="rId7"/>
  </sheets>
  <definedNames>
    <definedName name="_xlnm._FilterDatabase" localSheetId="6" hidden="1">'Area South'!$B$5:$K$32</definedName>
    <definedName name="_xlnm._FilterDatabase" localSheetId="2" hidden="1">info!$A$1:$L$299</definedName>
    <definedName name="_xlnm.Print_Titles" localSheetId="6">'Area South'!$5:$5</definedName>
    <definedName name="_xlnm.Print_Titles" localSheetId="2">info!$1:$1</definedName>
  </definedNames>
  <calcPr calcId="191029"/>
  <pivotCaches>
    <pivotCache cacheId="3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Q13" i="1"/>
  <c r="M13" i="1"/>
  <c r="I13" i="1"/>
  <c r="E13" i="1"/>
  <c r="U12" i="1"/>
  <c r="Q12" i="1"/>
  <c r="M12" i="1"/>
  <c r="I12" i="1"/>
  <c r="E12" i="1"/>
  <c r="U11" i="1"/>
  <c r="Q11" i="1"/>
  <c r="M11" i="1"/>
  <c r="I11" i="1"/>
  <c r="E11" i="1"/>
  <c r="U10" i="1"/>
  <c r="Q10" i="1"/>
  <c r="M10" i="1"/>
  <c r="I10" i="1"/>
  <c r="E10" i="1"/>
  <c r="U9" i="1"/>
  <c r="Q9" i="1"/>
  <c r="M9" i="1"/>
  <c r="I9" i="1"/>
  <c r="E9" i="1"/>
  <c r="U8" i="1"/>
  <c r="Q8" i="1"/>
  <c r="M8" i="1"/>
  <c r="I8" i="1"/>
  <c r="E8" i="1"/>
  <c r="U7" i="1"/>
  <c r="Q7" i="1"/>
  <c r="M7" i="1"/>
  <c r="I7" i="1"/>
  <c r="E7" i="1"/>
  <c r="U6" i="1"/>
  <c r="Q6" i="1"/>
  <c r="M6" i="1"/>
  <c r="I6" i="1"/>
  <c r="E6" i="1"/>
  <c r="U5" i="1"/>
  <c r="V5" i="1" s="1"/>
  <c r="Q5" i="1"/>
  <c r="M5" i="1"/>
  <c r="I5" i="1"/>
  <c r="E5" i="1"/>
  <c r="V10" i="1" l="1"/>
  <c r="V7" i="1"/>
  <c r="V12" i="1"/>
  <c r="V9" i="1"/>
  <c r="V6" i="1"/>
  <c r="V14" i="1" s="1"/>
  <c r="V11" i="1"/>
  <c r="V8" i="1"/>
  <c r="V13" i="1"/>
  <c r="X27" i="7"/>
  <c r="X28" i="7" s="1"/>
  <c r="T27" i="7"/>
  <c r="T28" i="7" s="1"/>
  <c r="P27" i="7"/>
  <c r="P29" i="7" s="1"/>
  <c r="L27" i="7"/>
  <c r="L29" i="7" s="1"/>
  <c r="H27" i="7"/>
  <c r="H28" i="7" s="1"/>
  <c r="D27" i="7"/>
  <c r="D29" i="7" s="1"/>
  <c r="X14" i="7"/>
  <c r="V14" i="7"/>
  <c r="T14" i="7"/>
  <c r="R14" i="7"/>
  <c r="P14" i="7"/>
  <c r="N14" i="7"/>
  <c r="L14" i="7"/>
  <c r="J14" i="7"/>
  <c r="H14" i="7"/>
  <c r="F14" i="7"/>
  <c r="D14" i="7"/>
  <c r="B14" i="7"/>
  <c r="Y13" i="7"/>
  <c r="U13" i="7"/>
  <c r="Q13" i="7"/>
  <c r="M13" i="7"/>
  <c r="Z13" i="7" s="1"/>
  <c r="I13" i="7"/>
  <c r="E13" i="7"/>
  <c r="Y12" i="7"/>
  <c r="U12" i="7"/>
  <c r="Q12" i="7"/>
  <c r="M12" i="7"/>
  <c r="I12" i="7"/>
  <c r="E12" i="7"/>
  <c r="Z12" i="7" s="1"/>
  <c r="W11" i="7"/>
  <c r="Y11" i="7" s="1"/>
  <c r="S11" i="7"/>
  <c r="U11" i="7" s="1"/>
  <c r="O11" i="7"/>
  <c r="Q11" i="7" s="1"/>
  <c r="K11" i="7"/>
  <c r="M11" i="7" s="1"/>
  <c r="Y10" i="7"/>
  <c r="U10" i="7"/>
  <c r="Q10" i="7"/>
  <c r="M10" i="7"/>
  <c r="M14" i="7" s="1"/>
  <c r="I10" i="7"/>
  <c r="E10" i="7"/>
  <c r="Y9" i="7"/>
  <c r="U9" i="7"/>
  <c r="Q9" i="7"/>
  <c r="M9" i="7"/>
  <c r="I9" i="7"/>
  <c r="E9" i="7"/>
  <c r="Z9" i="7" s="1"/>
  <c r="W8" i="7"/>
  <c r="Y8" i="7" s="1"/>
  <c r="U8" i="7"/>
  <c r="S8" i="7"/>
  <c r="M8" i="7"/>
  <c r="K8" i="7"/>
  <c r="I8" i="7"/>
  <c r="E8" i="7"/>
  <c r="Y7" i="7"/>
  <c r="U7" i="7"/>
  <c r="I7" i="7"/>
  <c r="E7" i="7"/>
  <c r="Y6" i="7"/>
  <c r="U6" i="7"/>
  <c r="Q6" i="7"/>
  <c r="M6" i="7"/>
  <c r="I6" i="7"/>
  <c r="E6" i="7"/>
  <c r="Y5" i="7"/>
  <c r="U5" i="7"/>
  <c r="Q5" i="7"/>
  <c r="Q14" i="7" s="1"/>
  <c r="M5" i="7"/>
  <c r="I5" i="7"/>
  <c r="E5" i="7"/>
  <c r="E14" i="7" l="1"/>
  <c r="I14" i="7"/>
  <c r="U14" i="7"/>
  <c r="Z7" i="7"/>
  <c r="Z6" i="7"/>
  <c r="Z8" i="7"/>
  <c r="Z5" i="7"/>
  <c r="Z14" i="7" s="1"/>
  <c r="Z10" i="7"/>
  <c r="Z11" i="7"/>
  <c r="Y14" i="7"/>
  <c r="L28" i="7"/>
  <c r="H29" i="7"/>
  <c r="X29" i="7"/>
  <c r="D28" i="7"/>
  <c r="P28" i="7"/>
  <c r="T29" i="7"/>
  <c r="Y14" i="6" l="1"/>
  <c r="U14" i="6"/>
  <c r="Q14" i="6"/>
  <c r="M14" i="6"/>
  <c r="I14" i="6"/>
  <c r="E14" i="6"/>
  <c r="Z13" i="6"/>
  <c r="Z6" i="6"/>
  <c r="Z7" i="6"/>
  <c r="Z8" i="6"/>
  <c r="Z9" i="6"/>
  <c r="Z10" i="6"/>
  <c r="Z11" i="6"/>
  <c r="Z12" i="6"/>
  <c r="Z5" i="6"/>
  <c r="Z14" i="6" l="1"/>
  <c r="K299" i="3" l="1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8" i="3"/>
  <c r="K97" i="3"/>
  <c r="K96" i="3"/>
  <c r="K95" i="3"/>
  <c r="K94" i="3"/>
  <c r="K93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241" i="2" l="1"/>
  <c r="K242" i="2"/>
  <c r="K291" i="2" l="1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1" i="2"/>
  <c r="K270" i="2"/>
  <c r="K269" i="2"/>
  <c r="K268" i="2"/>
  <c r="K267" i="2"/>
  <c r="K266" i="2"/>
  <c r="K265" i="2"/>
  <c r="K264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4" i="2"/>
  <c r="K113" i="2"/>
  <c r="K112" i="2"/>
  <c r="K111" i="2"/>
  <c r="K110" i="2"/>
  <c r="K109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2" i="2"/>
  <c r="K54" i="2"/>
  <c r="K32" i="2"/>
  <c r="K243" i="2" l="1"/>
  <c r="K292" i="2"/>
  <c r="K272" i="2"/>
  <c r="K208" i="2"/>
  <c r="K146" i="2"/>
  <c r="K180" i="2"/>
  <c r="K261" i="2"/>
  <c r="K105" i="2"/>
  <c r="K128" i="2"/>
  <c r="K3" i="2" l="1"/>
</calcChain>
</file>

<file path=xl/sharedStrings.xml><?xml version="1.0" encoding="utf-8"?>
<sst xmlns="http://schemas.openxmlformats.org/spreadsheetml/2006/main" count="3855" uniqueCount="226">
  <si>
    <t>HOURS</t>
  </si>
  <si>
    <t>RATE</t>
  </si>
  <si>
    <t xml:space="preserve">REGIONAL INSP </t>
  </si>
  <si>
    <t>TOTAL</t>
  </si>
  <si>
    <t xml:space="preserve">PPRINCIPAL INSP  </t>
  </si>
  <si>
    <t xml:space="preserve">SNR INSPECTOR </t>
  </si>
  <si>
    <t xml:space="preserve">INSPECTOR </t>
  </si>
  <si>
    <t xml:space="preserve">LEO </t>
  </si>
  <si>
    <t>TOTAL ALL</t>
  </si>
  <si>
    <t>Directorate:</t>
  </si>
  <si>
    <t>Safety and Security</t>
  </si>
  <si>
    <t>Department:</t>
  </si>
  <si>
    <t>Law Enforcement &amp; Specialised Services</t>
  </si>
  <si>
    <t>Operation:</t>
  </si>
  <si>
    <t>Day</t>
  </si>
  <si>
    <t>Date</t>
  </si>
  <si>
    <t>Rank</t>
  </si>
  <si>
    <t>Name</t>
  </si>
  <si>
    <t>Surname</t>
  </si>
  <si>
    <t>Staff No.</t>
  </si>
  <si>
    <t>Start Time</t>
  </si>
  <si>
    <t>Finish Time</t>
  </si>
  <si>
    <t>Hrs</t>
  </si>
  <si>
    <t>Rate</t>
  </si>
  <si>
    <t>Total</t>
  </si>
  <si>
    <t>THUR</t>
  </si>
  <si>
    <t>03.08.2023</t>
  </si>
  <si>
    <t>ASS. CHIEF</t>
  </si>
  <si>
    <t>NOKWANELE</t>
  </si>
  <si>
    <t>SUNDUKU</t>
  </si>
  <si>
    <t>7</t>
  </si>
  <si>
    <t>REG. INSP</t>
  </si>
  <si>
    <t>MERVIN</t>
  </si>
  <si>
    <t>JACOBS</t>
  </si>
  <si>
    <t>SEN. INSP</t>
  </si>
  <si>
    <t>LINDA</t>
  </si>
  <si>
    <t>GANTSHO</t>
  </si>
  <si>
    <t>INSP</t>
  </si>
  <si>
    <t>VUYANI</t>
  </si>
  <si>
    <t>APLOM</t>
  </si>
  <si>
    <t>5.5</t>
  </si>
  <si>
    <t>BAGGIO</t>
  </si>
  <si>
    <t>VAN NIEKERK</t>
  </si>
  <si>
    <t>NANGAMSO</t>
  </si>
  <si>
    <t>MATEYISI</t>
  </si>
  <si>
    <t>LEO</t>
  </si>
  <si>
    <t>MICHAEL</t>
  </si>
  <si>
    <t>MAY</t>
  </si>
  <si>
    <t>LUCAS</t>
  </si>
  <si>
    <t>GEVENGA</t>
  </si>
  <si>
    <t>ALLY</t>
  </si>
  <si>
    <t>ANDRE</t>
  </si>
  <si>
    <t>FORTUIN</t>
  </si>
  <si>
    <t>WALEED</t>
  </si>
  <si>
    <t>ABDURAHMAN</t>
  </si>
  <si>
    <t>LLEO</t>
  </si>
  <si>
    <t>CURT</t>
  </si>
  <si>
    <t>WILLIAMS</t>
  </si>
  <si>
    <t>CHAD</t>
  </si>
  <si>
    <t>FISHER</t>
  </si>
  <si>
    <t>CARLTON</t>
  </si>
  <si>
    <t>GREEN</t>
  </si>
  <si>
    <t>JOEL</t>
  </si>
  <si>
    <t>STEYN</t>
  </si>
  <si>
    <t>NAJEMUNISA</t>
  </si>
  <si>
    <t>LARNIE</t>
  </si>
  <si>
    <t>KAASIEF</t>
  </si>
  <si>
    <t>STERRIS</t>
  </si>
  <si>
    <t>MICHAELA</t>
  </si>
  <si>
    <t>JANSEN</t>
  </si>
  <si>
    <t>NONTSINGISELO</t>
  </si>
  <si>
    <t>MALI</t>
  </si>
  <si>
    <t>THEMBANI</t>
  </si>
  <si>
    <t>SOKOYI</t>
  </si>
  <si>
    <t>ATHONENE</t>
  </si>
  <si>
    <t>MCLEAN</t>
  </si>
  <si>
    <t>ANDISWA</t>
  </si>
  <si>
    <t>WAPI</t>
  </si>
  <si>
    <t>SASHA-LEE</t>
  </si>
  <si>
    <t>JOUBERT</t>
  </si>
  <si>
    <t>BENJALINE</t>
  </si>
  <si>
    <t>PEDRO</t>
  </si>
  <si>
    <t>4.5</t>
  </si>
  <si>
    <t>THANDUXOLO</t>
  </si>
  <si>
    <t>METHUSE</t>
  </si>
  <si>
    <t>PAUL</t>
  </si>
  <si>
    <t>KLAASENS</t>
  </si>
  <si>
    <t>FRID</t>
  </si>
  <si>
    <t>04.08.2023</t>
  </si>
  <si>
    <t>5</t>
  </si>
  <si>
    <t>4</t>
  </si>
  <si>
    <t>NATHAN</t>
  </si>
  <si>
    <t>SIMMONS</t>
  </si>
  <si>
    <t>16</t>
  </si>
  <si>
    <t>IAN</t>
  </si>
  <si>
    <t>DE KLERK</t>
  </si>
  <si>
    <t>ANELE</t>
  </si>
  <si>
    <t>MQAYI</t>
  </si>
  <si>
    <t>SIBAHLE</t>
  </si>
  <si>
    <t>MQUQU</t>
  </si>
  <si>
    <t>SINAZO</t>
  </si>
  <si>
    <t>NODI</t>
  </si>
  <si>
    <t>LOYISO</t>
  </si>
  <si>
    <t>MLONYENI</t>
  </si>
  <si>
    <t>3.5</t>
  </si>
  <si>
    <t>3</t>
  </si>
  <si>
    <t>MONGEZI</t>
  </si>
  <si>
    <t>NYOVANE</t>
  </si>
  <si>
    <t>THOZAMA</t>
  </si>
  <si>
    <t>NGALWA</t>
  </si>
  <si>
    <t>SIBUSISO</t>
  </si>
  <si>
    <t>NIKELO</t>
  </si>
  <si>
    <t>2</t>
  </si>
  <si>
    <t>RAYVONNE</t>
  </si>
  <si>
    <t>RUITERS</t>
  </si>
  <si>
    <t>XOLELWA</t>
  </si>
  <si>
    <t>MLANJANA</t>
  </si>
  <si>
    <t>NOMFUNDO</t>
  </si>
  <si>
    <t>KANA</t>
  </si>
  <si>
    <t>SAT</t>
  </si>
  <si>
    <t>05.08.2023</t>
  </si>
  <si>
    <t>11</t>
  </si>
  <si>
    <t>8</t>
  </si>
  <si>
    <t>9</t>
  </si>
  <si>
    <t>THOLANG</t>
  </si>
  <si>
    <t>MAKHETHA</t>
  </si>
  <si>
    <t>ANDREW</t>
  </si>
  <si>
    <t>10</t>
  </si>
  <si>
    <t>SUN</t>
  </si>
  <si>
    <t>06.08.2023</t>
  </si>
  <si>
    <t>11.5</t>
  </si>
  <si>
    <t>PUMZA</t>
  </si>
  <si>
    <t>XAMLA</t>
  </si>
  <si>
    <t>LODEWYK</t>
  </si>
  <si>
    <t>PIETERS</t>
  </si>
  <si>
    <t>SIPHAMANDLA</t>
  </si>
  <si>
    <t>TSHOTSHA</t>
  </si>
  <si>
    <t>PHUMLA</t>
  </si>
  <si>
    <t>JAFTA</t>
  </si>
  <si>
    <t>MON</t>
  </si>
  <si>
    <t>07.08.2023</t>
  </si>
  <si>
    <t>2.5</t>
  </si>
  <si>
    <t>NOMBULELO</t>
  </si>
  <si>
    <t>NZIWENI</t>
  </si>
  <si>
    <t>BABALWA</t>
  </si>
  <si>
    <t>KONWAYO</t>
  </si>
  <si>
    <t>SE. INSP</t>
  </si>
  <si>
    <t>6.5</t>
  </si>
  <si>
    <t>MHLOBO</t>
  </si>
  <si>
    <t>DUDUMASHE</t>
  </si>
  <si>
    <t>DENVER</t>
  </si>
  <si>
    <t>LINKS</t>
  </si>
  <si>
    <t>NTOMBEKHAYA</t>
  </si>
  <si>
    <t>NCUBUKEZI</t>
  </si>
  <si>
    <t>SANDILE</t>
  </si>
  <si>
    <t>FILITA</t>
  </si>
  <si>
    <t>ZOLEKA</t>
  </si>
  <si>
    <t>ZOVUYO</t>
  </si>
  <si>
    <t>PATRICIA</t>
  </si>
  <si>
    <t>SULEMAN</t>
  </si>
  <si>
    <t>WASEEM</t>
  </si>
  <si>
    <t>ABRAHAMS</t>
  </si>
  <si>
    <t>TUE</t>
  </si>
  <si>
    <t>08.08.2023</t>
  </si>
  <si>
    <t>MERVYN</t>
  </si>
  <si>
    <t>ANDRE'</t>
  </si>
  <si>
    <t>MICHEALA</t>
  </si>
  <si>
    <t>STERRSI</t>
  </si>
  <si>
    <t xml:space="preserve">RAYVONNE </t>
  </si>
  <si>
    <t>TUES</t>
  </si>
  <si>
    <t>SINDUKU</t>
  </si>
  <si>
    <t>1.5</t>
  </si>
  <si>
    <t>EUGENE</t>
  </si>
  <si>
    <t>GALETTA</t>
  </si>
  <si>
    <t>WED</t>
  </si>
  <si>
    <t>09.08.2023</t>
  </si>
  <si>
    <t>06:00</t>
  </si>
  <si>
    <t>SEN.INSP</t>
  </si>
  <si>
    <t>THURS</t>
  </si>
  <si>
    <t>15:30</t>
  </si>
  <si>
    <t>1</t>
  </si>
  <si>
    <t>11.08.2023</t>
  </si>
  <si>
    <t>04:00</t>
  </si>
  <si>
    <t>03:30</t>
  </si>
  <si>
    <t>XOLA</t>
  </si>
  <si>
    <t>NGAVULA</t>
  </si>
  <si>
    <t>.45</t>
  </si>
  <si>
    <t>TAXI STRIKE (03 AUGUST 2023 - 11 AUGUST 2023)</t>
  </si>
  <si>
    <t>10.08.2023</t>
  </si>
  <si>
    <t>Comment</t>
  </si>
  <si>
    <t>Area South</t>
  </si>
  <si>
    <t>Area North</t>
  </si>
  <si>
    <t>PRIN INSP</t>
  </si>
  <si>
    <t>Quantity</t>
  </si>
  <si>
    <t>Row Labels</t>
  </si>
  <si>
    <t>Grand Total</t>
  </si>
  <si>
    <t>Column Labels</t>
  </si>
  <si>
    <t>Sum of Total</t>
  </si>
  <si>
    <t>Area</t>
  </si>
  <si>
    <t xml:space="preserve">AREA EAST TAXI STRIKE </t>
  </si>
  <si>
    <t xml:space="preserve"> ( 03 AUGUST 2023 - 11 AUGUST 2023)</t>
  </si>
  <si>
    <t>DAYS</t>
  </si>
  <si>
    <t>THURSDAY 03 AUGUST 2023</t>
  </si>
  <si>
    <t>FRIDAY 04 AUGUST 2023</t>
  </si>
  <si>
    <t>SATURDAY 05 AUGUST 2023</t>
  </si>
  <si>
    <t>SUNDAY 06 AUGUST</t>
  </si>
  <si>
    <t>MONDAY 07 AUGUST 2023</t>
  </si>
  <si>
    <t>TUESDAY 08 AUGUST 2023</t>
  </si>
  <si>
    <t>WEDNESDAY 09 AUGUST 2023</t>
  </si>
  <si>
    <t>THURSDAY 10 AUGUST 2023</t>
  </si>
  <si>
    <t>FRIDAY 11 AUGUST 2023</t>
  </si>
  <si>
    <t xml:space="preserve">AREA WEST TAXI STRIKE </t>
  </si>
  <si>
    <t>T13</t>
  </si>
  <si>
    <t>T11</t>
  </si>
  <si>
    <t>T10</t>
  </si>
  <si>
    <t>T8</t>
  </si>
  <si>
    <t>T7</t>
  </si>
  <si>
    <t>T6</t>
  </si>
  <si>
    <t xml:space="preserve">PRINCIPAL INSP  </t>
  </si>
  <si>
    <t>Total:</t>
  </si>
  <si>
    <t>Annual Salary</t>
  </si>
  <si>
    <t>Hourly Rate</t>
  </si>
  <si>
    <t>Overtime Rate 1.5</t>
  </si>
  <si>
    <t>Overtime Rate 2</t>
  </si>
  <si>
    <t xml:space="preserve">LAW ENFORCEMENT - TAXI STRIKE </t>
  </si>
  <si>
    <t xml:space="preserve"> ( 03 AUGUST 2023 - 11 AUGUST 2023) - Overtime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</si>
</sst>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&quot;#,##0.00;[Red]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#,##0.00"/>
    <numFmt numFmtId="165" formatCode="yyyy/mm/dd;@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10"/>
      <color theme="1"/>
      <name val="Arial"/>
      <family val="2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  <font>
      <b/>
      <sz val="9"/>
      <color rgb="FFFF0000"/>
      <name val="Century Gothic"/>
      <family val="2"/>
    </font>
    <font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34">
    <xf numFmtId="0" fontId="0" fillId="0" borderId="0" xfId="0"/>
    <xf numFmtId="165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15" fontId="1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right" vertical="center"/>
    </xf>
    <xf numFmtId="43" fontId="1" fillId="2" borderId="1" xfId="2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left" vertical="center"/>
    </xf>
    <xf numFmtId="49" fontId="4" fillId="2" borderId="0" xfId="1" applyNumberFormat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center" vertical="center"/>
    </xf>
    <xf numFmtId="8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49" fontId="2" fillId="2" borderId="0" xfId="1" applyNumberFormat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 applyProtection="1">
      <alignment horizontal="left" vertical="center"/>
      <protection locked="0"/>
    </xf>
    <xf numFmtId="14" fontId="2" fillId="2" borderId="1" xfId="1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20" fontId="1" fillId="2" borderId="1" xfId="0" applyNumberFormat="1" applyFont="1" applyFill="1" applyBorder="1" applyAlignment="1" applyProtection="1">
      <alignment horizontal="left" vertical="center"/>
      <protection locked="0"/>
    </xf>
    <xf numFmtId="20" fontId="1" fillId="2" borderId="1" xfId="1" quotePrefix="1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center"/>
    </xf>
    <xf numFmtId="20" fontId="2" fillId="2" borderId="1" xfId="1" applyNumberFormat="1" applyFont="1" applyFill="1" applyBorder="1" applyAlignment="1">
      <alignment horizontal="left" vertical="center"/>
    </xf>
    <xf numFmtId="0" fontId="2" fillId="2" borderId="1" xfId="1" quotePrefix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3" fontId="4" fillId="2" borderId="0" xfId="2" applyFont="1" applyFill="1" applyBorder="1" applyAlignment="1">
      <alignment horizontal="right" vertical="center"/>
    </xf>
    <xf numFmtId="43" fontId="2" fillId="2" borderId="0" xfId="2" applyFont="1" applyFill="1" applyBorder="1" applyAlignment="1">
      <alignment horizontal="right" vertical="center"/>
    </xf>
    <xf numFmtId="43" fontId="4" fillId="2" borderId="1" xfId="2" applyFont="1" applyFill="1" applyBorder="1" applyAlignment="1">
      <alignment horizontal="right" vertical="center"/>
    </xf>
    <xf numFmtId="0" fontId="1" fillId="3" borderId="1" xfId="1" applyFont="1" applyFill="1" applyBorder="1" applyAlignment="1">
      <alignment horizontal="left" vertical="center"/>
    </xf>
    <xf numFmtId="43" fontId="4" fillId="3" borderId="7" xfId="2" applyFont="1" applyFill="1" applyBorder="1" applyAlignment="1">
      <alignment horizontal="right" vertical="center"/>
    </xf>
    <xf numFmtId="0" fontId="7" fillId="4" borderId="0" xfId="0" applyFont="1" applyFill="1"/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right" vertical="center"/>
    </xf>
    <xf numFmtId="43" fontId="1" fillId="4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43" fontId="1" fillId="2" borderId="0" xfId="0" applyNumberFormat="1" applyFont="1" applyFill="1" applyAlignment="1">
      <alignment horizontal="right" vertical="center"/>
    </xf>
    <xf numFmtId="0" fontId="0" fillId="2" borderId="0" xfId="0" applyFill="1"/>
    <xf numFmtId="0" fontId="8" fillId="4" borderId="0" xfId="0" applyFont="1" applyFill="1" applyAlignment="1">
      <alignment horizontal="left" vertical="center"/>
    </xf>
    <xf numFmtId="43" fontId="8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43" fontId="6" fillId="4" borderId="0" xfId="0" applyNumberFormat="1" applyFont="1" applyFill="1" applyAlignment="1">
      <alignment horizontal="right" vertical="center"/>
    </xf>
    <xf numFmtId="43" fontId="7" fillId="4" borderId="0" xfId="2" applyFont="1" applyFill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43" fontId="7" fillId="4" borderId="1" xfId="2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3" fontId="1" fillId="5" borderId="1" xfId="2" applyFont="1" applyFill="1" applyBorder="1" applyAlignment="1">
      <alignment horizontal="right" vertical="center"/>
    </xf>
    <xf numFmtId="43" fontId="1" fillId="5" borderId="1" xfId="2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0" borderId="0" xfId="0" applyFont="1"/>
    <xf numFmtId="2" fontId="0" fillId="0" borderId="0" xfId="0" applyNumberFormat="1"/>
    <xf numFmtId="0" fontId="9" fillId="7" borderId="1" xfId="0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 wrapText="1"/>
    </xf>
    <xf numFmtId="2" fontId="9" fillId="8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5" fontId="0" fillId="0" borderId="1" xfId="0" applyNumberFormat="1" applyBorder="1"/>
    <xf numFmtId="2" fontId="0" fillId="0" borderId="1" xfId="0" applyNumberFormat="1" applyBorder="1"/>
    <xf numFmtId="0" fontId="3" fillId="0" borderId="0" xfId="0" applyFont="1"/>
    <xf numFmtId="0" fontId="10" fillId="0" borderId="1" xfId="0" applyFont="1" applyBorder="1"/>
    <xf numFmtId="0" fontId="11" fillId="0" borderId="0" xfId="0" applyFont="1"/>
    <xf numFmtId="0" fontId="3" fillId="0" borderId="1" xfId="0" applyFont="1" applyBorder="1"/>
    <xf numFmtId="0" fontId="12" fillId="0" borderId="1" xfId="0" applyFont="1" applyBorder="1"/>
    <xf numFmtId="0" fontId="13" fillId="0" borderId="2" xfId="0" applyFont="1" applyBorder="1"/>
    <xf numFmtId="0" fontId="0" fillId="0" borderId="1" xfId="0" applyBorder="1"/>
    <xf numFmtId="0" fontId="9" fillId="0" borderId="2" xfId="0" applyFont="1" applyBorder="1"/>
    <xf numFmtId="164" fontId="9" fillId="0" borderId="1" xfId="0" applyNumberFormat="1" applyFont="1" applyBorder="1"/>
    <xf numFmtId="0" fontId="12" fillId="0" borderId="7" xfId="0" applyFont="1" applyBorder="1"/>
    <xf numFmtId="0" fontId="10" fillId="0" borderId="7" xfId="0" applyFont="1" applyBorder="1"/>
    <xf numFmtId="44" fontId="4" fillId="3" borderId="0" xfId="3" applyFont="1" applyFill="1" applyBorder="1" applyAlignment="1">
      <alignment horizontal="right" vertical="center"/>
    </xf>
    <xf numFmtId="44" fontId="9" fillId="11" borderId="1" xfId="0" applyNumberFormat="1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44" fontId="12" fillId="0" borderId="1" xfId="0" applyNumberFormat="1" applyFont="1" applyBorder="1"/>
    <xf numFmtId="44" fontId="10" fillId="0" borderId="1" xfId="0" applyNumberFormat="1" applyFont="1" applyBorder="1"/>
    <xf numFmtId="0" fontId="10" fillId="7" borderId="1" xfId="0" applyFont="1" applyFill="1" applyBorder="1"/>
    <xf numFmtId="44" fontId="10" fillId="7" borderId="1" xfId="0" applyNumberFormat="1" applyFont="1" applyFill="1" applyBorder="1"/>
    <xf numFmtId="44" fontId="0" fillId="0" borderId="0" xfId="0" applyNumberFormat="1"/>
    <xf numFmtId="0" fontId="10" fillId="0" borderId="8" xfId="0" applyFont="1" applyBorder="1"/>
    <xf numFmtId="0" fontId="0" fillId="7" borderId="1" xfId="0" applyFill="1" applyBorder="1"/>
    <xf numFmtId="44" fontId="12" fillId="7" borderId="1" xfId="0" applyNumberFormat="1" applyFont="1" applyFill="1" applyBorder="1"/>
    <xf numFmtId="44" fontId="0" fillId="7" borderId="1" xfId="0" applyNumberFormat="1" applyFill="1" applyBorder="1"/>
    <xf numFmtId="0" fontId="10" fillId="2" borderId="1" xfId="0" applyFont="1" applyFill="1" applyBorder="1"/>
    <xf numFmtId="44" fontId="0" fillId="2" borderId="0" xfId="0" applyNumberFormat="1" applyFill="1"/>
    <xf numFmtId="44" fontId="10" fillId="2" borderId="1" xfId="0" applyNumberFormat="1" applyFont="1" applyFill="1" applyBorder="1"/>
    <xf numFmtId="44" fontId="0" fillId="0" borderId="1" xfId="0" applyNumberFormat="1" applyBorder="1"/>
    <xf numFmtId="2" fontId="9" fillId="0" borderId="1" xfId="0" applyNumberFormat="1" applyFont="1" applyBorder="1"/>
    <xf numFmtId="0" fontId="9" fillId="0" borderId="1" xfId="0" applyFont="1" applyBorder="1"/>
    <xf numFmtId="0" fontId="11" fillId="0" borderId="1" xfId="0" applyFont="1" applyBorder="1"/>
    <xf numFmtId="0" fontId="13" fillId="0" borderId="1" xfId="0" applyFont="1" applyBorder="1"/>
    <xf numFmtId="0" fontId="9" fillId="6" borderId="0" xfId="0" applyFont="1" applyFill="1"/>
    <xf numFmtId="2" fontId="9" fillId="6" borderId="0" xfId="0" applyNumberFormat="1" applyFont="1" applyFill="1"/>
    <xf numFmtId="0" fontId="12" fillId="6" borderId="0" xfId="0" applyFont="1" applyFill="1"/>
    <xf numFmtId="0" fontId="0" fillId="6" borderId="0" xfId="0" applyFill="1"/>
    <xf numFmtId="0" fontId="9" fillId="7" borderId="1" xfId="0" applyFont="1" applyFill="1" applyBorder="1"/>
    <xf numFmtId="2" fontId="9" fillId="7" borderId="1" xfId="0" applyNumberFormat="1" applyFont="1" applyFill="1" applyBorder="1"/>
    <xf numFmtId="2" fontId="9" fillId="7" borderId="1" xfId="0" applyNumberFormat="1" applyFont="1" applyFill="1" applyBorder="1" applyAlignment="1">
      <alignment wrapText="1"/>
    </xf>
    <xf numFmtId="2" fontId="9" fillId="8" borderId="1" xfId="0" applyNumberFormat="1" applyFont="1" applyFill="1" applyBorder="1"/>
    <xf numFmtId="0" fontId="9" fillId="8" borderId="1" xfId="0" applyFont="1" applyFill="1" applyBorder="1" applyAlignment="1">
      <alignment wrapText="1"/>
    </xf>
    <xf numFmtId="0" fontId="9" fillId="8" borderId="1" xfId="0" applyFont="1" applyFill="1" applyBorder="1"/>
    <xf numFmtId="0" fontId="9" fillId="9" borderId="1" xfId="0" applyFont="1" applyFill="1" applyBorder="1"/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/>
    <xf numFmtId="0" fontId="9" fillId="11" borderId="1" xfId="0" applyFont="1" applyFill="1" applyBorder="1"/>
    <xf numFmtId="44" fontId="12" fillId="0" borderId="1" xfId="3" applyFont="1" applyBorder="1"/>
    <xf numFmtId="2" fontId="9" fillId="6" borderId="0" xfId="0" applyNumberFormat="1" applyFont="1" applyFill="1" applyAlignment="1">
      <alignment horizontal="center" vertical="center"/>
    </xf>
    <xf numFmtId="0" fontId="4" fillId="3" borderId="4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8" fontId="4" fillId="2" borderId="1" xfId="1" applyNumberFormat="1" applyFont="1" applyFill="1" applyBorder="1" applyAlignment="1">
      <alignment horizontal="left" vertical="center"/>
    </xf>
    <xf numFmtId="17" fontId="4" fillId="2" borderId="1" xfId="1" applyNumberFormat="1" applyFont="1" applyFill="1" applyBorder="1" applyAlignment="1">
      <alignment horizontal="left" vertical="center"/>
    </xf>
  </cellXfs>
  <cellStyles count="4">
    <cellStyle name="Comma" xfId="2" builtinId="3"/>
    <cellStyle name="Currency" xfId="3" builtinId="4"/>
    <cellStyle name="Normal" xfId="0" builtinId="0"/>
    <cellStyle name="Normal 3" xfId="1" xr:uid="{00000000-0005-0000-0000-000003000000}"/>
  </cellStyles>
  <dxfs count="26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readingOrder="0"/>
    </dxf>
    <dxf>
      <alignment horizontal="right" readingOrder="0"/>
    </dxf>
    <dxf>
      <alignment horizontal="right" readingOrder="0"/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horizontal="right" readingOrder="0"/>
    </dxf>
    <dxf>
      <alignment horizontal="right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readingOrder="0"/>
    </dxf>
    <dxf>
      <alignment horizontal="right" readingOrder="0"/>
    </dxf>
    <dxf>
      <alignment horizontal="right" readingOrder="0"/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35" formatCode="_-* #,##0.00_-;\-* #,##0.00_-;_-* &quot;-&quot;??_-;_-@_-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name val="Century Gothic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rryn Gordon" refreshedDate="45153.404362152774" createdVersion="6" refreshedVersion="6" minRefreshableVersion="3" recordCount="298" xr:uid="{00000000-000A-0000-FFFF-FFFF00000000}">
  <cacheSource type="worksheet">
    <worksheetSource ref="A1:M299" sheet="info"/>
  </cacheSource>
  <cacheFields count="13">
    <cacheField name="Day" numFmtId="0">
      <sharedItems count="9">
        <s v="THUR"/>
        <s v="FRID"/>
        <s v="SAT"/>
        <s v="SUN"/>
        <s v="MON"/>
        <s v="TUE"/>
        <s v="TUES"/>
        <s v="WED"/>
        <s v="THURS"/>
      </sharedItems>
    </cacheField>
    <cacheField name="Date" numFmtId="0">
      <sharedItems count="9">
        <s v="03.08.2023"/>
        <s v="04.08.2023"/>
        <s v="05.08.2023"/>
        <s v="06.08.2023"/>
        <s v="07.08.2023"/>
        <s v="08.08.2023"/>
        <s v="09.08.2023"/>
        <s v="11.08.2023"/>
        <s v="10.08.2023"/>
      </sharedItems>
    </cacheField>
    <cacheField name="Rank" numFmtId="0">
      <sharedItems count="7">
        <s v="ASS. CHIEF"/>
        <s v="REG. INSP"/>
        <s v="SEN. INSP"/>
        <s v="INSP"/>
        <s v="LEO"/>
        <s v="LLEO"/>
        <s v="PRIN INSP"/>
      </sharedItems>
    </cacheField>
    <cacheField name="Name" numFmtId="0">
      <sharedItems containsBlank="1"/>
    </cacheField>
    <cacheField name="Surname" numFmtId="0">
      <sharedItems containsBlank="1"/>
    </cacheField>
    <cacheField name="Staff No." numFmtId="0">
      <sharedItems containsString="0" containsBlank="1" containsNumber="1" containsInteger="1" minValue="1000422" maxValue="10122273"/>
    </cacheField>
    <cacheField name="Start Time" numFmtId="0">
      <sharedItems containsDate="1" containsBlank="1" containsMixedTypes="1" minDate="1899-12-30T03:30:00" maxDate="1899-12-30T18:00:00"/>
    </cacheField>
    <cacheField name="Finish Time" numFmtId="0">
      <sharedItems containsNonDate="0" containsDate="1" containsString="0" containsBlank="1" minDate="1899-12-30T07:00:00" maxDate="1899-12-30T23:00:00"/>
    </cacheField>
    <cacheField name="Hrs" numFmtId="0">
      <sharedItems containsMixedTypes="1" containsNumber="1" minValue="0" maxValue="236"/>
    </cacheField>
    <cacheField name="Rate" numFmtId="0">
      <sharedItems containsSemiMixedTypes="0" containsString="0" containsNumber="1" minValue="104.21" maxValue="548.44000000000005"/>
    </cacheField>
    <cacheField name="Total" numFmtId="43">
      <sharedItems containsSemiMixedTypes="0" containsString="0" containsNumber="1" minValue="0" maxValue="47211.8"/>
    </cacheField>
    <cacheField name="Comment" numFmtId="0">
      <sharedItems count="2">
        <s v="Area South"/>
        <s v="Area North"/>
      </sharedItems>
    </cacheField>
    <cacheField name="Quantity" numFmtId="0">
      <sharedItems containsString="0" containsBlank="1" containsNumber="1" containsInteger="1" minValue="0" maxValue="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8">
  <r>
    <x v="0"/>
    <x v="0"/>
    <x v="0"/>
    <s v="NOKWANELE"/>
    <s v="SUNDUKU"/>
    <n v="10008599"/>
    <d v="1899-12-30T16:00:00"/>
    <d v="1899-12-30T23:00:00"/>
    <s v="7"/>
    <n v="529.23"/>
    <n v="3507.24"/>
    <x v="0"/>
    <m/>
  </r>
  <r>
    <x v="0"/>
    <x v="0"/>
    <x v="1"/>
    <s v="MERVIN"/>
    <s v="JACOBS"/>
    <n v="10004222"/>
    <d v="1899-12-30T15:30:00"/>
    <d v="1899-12-30T22:30:00"/>
    <s v="7"/>
    <n v="411.22"/>
    <n v="2878.54"/>
    <x v="0"/>
    <m/>
  </r>
  <r>
    <x v="0"/>
    <x v="0"/>
    <x v="2"/>
    <s v="LINDA"/>
    <s v="GANTSHO"/>
    <n v="10008961"/>
    <d v="1899-12-30T16:00:00"/>
    <d v="1899-12-30T23:00:00"/>
    <s v="7"/>
    <n v="397.32"/>
    <n v="2081.2399999999998"/>
    <x v="0"/>
    <m/>
  </r>
  <r>
    <x v="0"/>
    <x v="0"/>
    <x v="3"/>
    <s v="VUYANI"/>
    <s v="APLOM"/>
    <n v="10038869"/>
    <d v="1899-12-30T17:00:00"/>
    <d v="1899-12-30T22:30:00"/>
    <s v="5.5"/>
    <n v="232.04"/>
    <n v="1276.22"/>
    <x v="0"/>
    <m/>
  </r>
  <r>
    <x v="0"/>
    <x v="0"/>
    <x v="3"/>
    <s v="BAGGIO"/>
    <s v="VAN NIEKERK"/>
    <n v="10041721"/>
    <d v="1899-12-30T17:00:00"/>
    <d v="1899-12-30T22:30:00"/>
    <s v="5.5"/>
    <n v="232.04"/>
    <n v="1276.22"/>
    <x v="0"/>
    <m/>
  </r>
  <r>
    <x v="0"/>
    <x v="0"/>
    <x v="3"/>
    <s v="NANGAMSO"/>
    <s v="MATEYISI"/>
    <n v="10055435"/>
    <d v="1899-12-30T16:00:00"/>
    <d v="1899-12-30T23:00:00"/>
    <s v="7"/>
    <n v="232.04"/>
    <n v="1624.28"/>
    <x v="0"/>
    <m/>
  </r>
  <r>
    <x v="0"/>
    <x v="0"/>
    <x v="4"/>
    <s v="MICHAEL"/>
    <s v="MAY"/>
    <n v="10038047"/>
    <d v="1899-12-30T17:00:00"/>
    <d v="1899-12-30T22:30:00"/>
    <s v="5.5"/>
    <n v="200.05"/>
    <n v="1100.28"/>
    <x v="0"/>
    <m/>
  </r>
  <r>
    <x v="0"/>
    <x v="0"/>
    <x v="4"/>
    <s v="LUCAS"/>
    <s v="GEVENGA"/>
    <n v="10041398"/>
    <d v="1899-12-30T17:00:00"/>
    <d v="1899-12-30T22:30:00"/>
    <s v="5.5"/>
    <n v="200.05"/>
    <n v="1100.28"/>
    <x v="0"/>
    <m/>
  </r>
  <r>
    <x v="0"/>
    <x v="0"/>
    <x v="4"/>
    <s v="ALLY"/>
    <s v="MAY"/>
    <n v="10032539"/>
    <d v="1899-12-30T17:00:00"/>
    <d v="1899-12-30T22:30:00"/>
    <s v="5.5"/>
    <n v="200.05"/>
    <n v="1100.28"/>
    <x v="0"/>
    <m/>
  </r>
  <r>
    <x v="0"/>
    <x v="0"/>
    <x v="4"/>
    <s v="ANDRE"/>
    <s v="FORTUIN"/>
    <n v="10038924"/>
    <d v="1899-12-30T16:00:00"/>
    <d v="1899-12-30T23:00:00"/>
    <s v="7"/>
    <n v="200.05"/>
    <n v="1400.35"/>
    <x v="0"/>
    <m/>
  </r>
  <r>
    <x v="0"/>
    <x v="0"/>
    <x v="4"/>
    <s v="WALEED"/>
    <s v="ABDURAHMAN"/>
    <n v="10118935"/>
    <d v="1899-12-30T16:00:00"/>
    <d v="1899-12-30T23:00:00"/>
    <s v="7"/>
    <n v="200.05"/>
    <n v="1400.35"/>
    <x v="0"/>
    <m/>
  </r>
  <r>
    <x v="0"/>
    <x v="0"/>
    <x v="5"/>
    <s v="CURT"/>
    <s v="WILLIAMS"/>
    <n v="10087445"/>
    <d v="1899-12-30T17:00:00"/>
    <d v="1899-12-30T22:30:00"/>
    <s v="5.5"/>
    <n v="156.36000000000001"/>
    <n v="859.98"/>
    <x v="0"/>
    <m/>
  </r>
  <r>
    <x v="0"/>
    <x v="0"/>
    <x v="5"/>
    <s v="CHAD"/>
    <s v="FISHER"/>
    <n v="10089010"/>
    <d v="1899-12-30T17:00:00"/>
    <d v="1899-12-30T22:30:00"/>
    <s v="5.5"/>
    <n v="156.36000000000001"/>
    <n v="859.98"/>
    <x v="0"/>
    <m/>
  </r>
  <r>
    <x v="0"/>
    <x v="0"/>
    <x v="5"/>
    <s v="CARLTON"/>
    <s v="GREEN"/>
    <n v="10064329"/>
    <d v="1899-12-30T17:00:00"/>
    <d v="1899-12-30T22:30:00"/>
    <s v="5.5"/>
    <n v="156.36000000000001"/>
    <n v="859.98"/>
    <x v="0"/>
    <m/>
  </r>
  <r>
    <x v="0"/>
    <x v="0"/>
    <x v="5"/>
    <s v="JOEL"/>
    <s v="STEYN"/>
    <n v="10087559"/>
    <d v="1899-12-30T17:00:00"/>
    <d v="1899-12-30T22:30:00"/>
    <s v="5.5"/>
    <n v="156.36000000000001"/>
    <n v="859.98"/>
    <x v="0"/>
    <m/>
  </r>
  <r>
    <x v="0"/>
    <x v="0"/>
    <x v="5"/>
    <s v="NAJEMUNISA"/>
    <s v="LARNIE"/>
    <n v="10046442"/>
    <d v="1899-12-30T17:00:00"/>
    <d v="1899-12-30T22:30:00"/>
    <s v="5.5"/>
    <n v="156.36000000000001"/>
    <n v="859.98"/>
    <x v="0"/>
    <m/>
  </r>
  <r>
    <x v="0"/>
    <x v="0"/>
    <x v="5"/>
    <s v="KAASIEF"/>
    <s v="STERRIS"/>
    <n v="10046140"/>
    <d v="1899-12-30T17:00:00"/>
    <d v="1899-12-30T22:30:00"/>
    <s v="5.5"/>
    <n v="156.36000000000001"/>
    <n v="859.98"/>
    <x v="0"/>
    <m/>
  </r>
  <r>
    <x v="0"/>
    <x v="0"/>
    <x v="5"/>
    <s v="MICHAELA"/>
    <s v="JANSEN"/>
    <n v="10111595"/>
    <d v="1899-12-30T17:00:00"/>
    <d v="1899-12-30T22:30:00"/>
    <s v="5.5"/>
    <n v="156.36000000000001"/>
    <n v="859.98"/>
    <x v="0"/>
    <m/>
  </r>
  <r>
    <x v="0"/>
    <x v="0"/>
    <x v="5"/>
    <s v="NONTSINGISELO"/>
    <s v="MALI"/>
    <n v="10109583"/>
    <d v="1899-12-30T17:00:00"/>
    <d v="1899-12-30T22:30:00"/>
    <s v="5.5"/>
    <n v="156.36000000000001"/>
    <n v="859.98"/>
    <x v="0"/>
    <m/>
  </r>
  <r>
    <x v="0"/>
    <x v="0"/>
    <x v="5"/>
    <s v="THEMBANI"/>
    <s v="SOKOYI"/>
    <n v="10120235"/>
    <d v="1899-12-30T17:00:00"/>
    <d v="1899-12-30T22:30:00"/>
    <s v="5.5"/>
    <n v="156.36000000000001"/>
    <n v="859.98"/>
    <x v="0"/>
    <m/>
  </r>
  <r>
    <x v="0"/>
    <x v="0"/>
    <x v="5"/>
    <s v="ATHONENE"/>
    <s v="MCLEAN"/>
    <n v="10083441"/>
    <d v="1899-12-30T17:00:00"/>
    <d v="1899-12-30T22:30:00"/>
    <s v="5.5"/>
    <n v="156.36000000000001"/>
    <n v="859.98"/>
    <x v="0"/>
    <m/>
  </r>
  <r>
    <x v="0"/>
    <x v="0"/>
    <x v="5"/>
    <s v="ANDISWA"/>
    <s v="WAPI"/>
    <n v="10119067"/>
    <d v="1899-12-30T17:00:00"/>
    <d v="1899-12-30T22:30:00"/>
    <s v="5.5"/>
    <n v="156.36000000000001"/>
    <n v="859.98"/>
    <x v="0"/>
    <m/>
  </r>
  <r>
    <x v="0"/>
    <x v="0"/>
    <x v="5"/>
    <s v="SASHA-LEE"/>
    <s v="JOUBERT"/>
    <n v="10078397"/>
    <d v="1899-12-30T17:00:00"/>
    <d v="1899-12-30T22:30:00"/>
    <s v="5.5"/>
    <n v="156.36000000000001"/>
    <n v="859.98"/>
    <x v="0"/>
    <m/>
  </r>
  <r>
    <x v="0"/>
    <x v="0"/>
    <x v="5"/>
    <s v="BENJALINE"/>
    <s v="PEDRO"/>
    <n v="10083825"/>
    <d v="1899-12-30T18:00:00"/>
    <d v="1899-12-30T22:30:00"/>
    <s v="4.5"/>
    <n v="156.36000000000001"/>
    <n v="703.62"/>
    <x v="0"/>
    <m/>
  </r>
  <r>
    <x v="0"/>
    <x v="0"/>
    <x v="5"/>
    <s v="THANDUXOLO"/>
    <s v="METHUSE"/>
    <n v="10113383"/>
    <d v="1899-12-30T18:00:00"/>
    <d v="1899-12-30T22:30:00"/>
    <s v="4.5"/>
    <n v="156.36000000000001"/>
    <n v="703.62"/>
    <x v="0"/>
    <m/>
  </r>
  <r>
    <x v="0"/>
    <x v="0"/>
    <x v="5"/>
    <s v="PAUL"/>
    <s v="KLAASENS"/>
    <n v="10091030"/>
    <d v="1899-12-30T18:00:00"/>
    <d v="1899-12-30T22:30:00"/>
    <s v="4.5"/>
    <n v="156.36000000000001"/>
    <n v="703.62"/>
    <x v="0"/>
    <m/>
  </r>
  <r>
    <x v="1"/>
    <x v="1"/>
    <x v="1"/>
    <s v="MERVIN"/>
    <s v="JACOBS"/>
    <n v="10004222"/>
    <d v="1899-12-30T03:30:00"/>
    <d v="1899-12-30T08:30:00"/>
    <s v="5"/>
    <n v="411.22"/>
    <n v="2056.1"/>
    <x v="0"/>
    <m/>
  </r>
  <r>
    <x v="1"/>
    <x v="1"/>
    <x v="2"/>
    <s v="LINDA"/>
    <s v="GANTSHO"/>
    <n v="10008961"/>
    <d v="1899-12-30T03:30:00"/>
    <d v="1899-12-30T07:30:00"/>
    <s v="4"/>
    <n v="297.32"/>
    <n v="1189.28"/>
    <x v="0"/>
    <m/>
  </r>
  <r>
    <x v="1"/>
    <x v="1"/>
    <x v="3"/>
    <s v="BAGGIO"/>
    <s v="VAN NIEKERK"/>
    <n v="10041721"/>
    <d v="1899-12-30T03:30:00"/>
    <d v="1899-12-30T08:30:00"/>
    <s v="5"/>
    <n v="232.04"/>
    <n v="1160.2"/>
    <x v="0"/>
    <m/>
  </r>
  <r>
    <x v="1"/>
    <x v="1"/>
    <x v="3"/>
    <s v="NANGAMSO"/>
    <s v="MATEYISI"/>
    <n v="10055435"/>
    <d v="1899-12-30T03:30:00"/>
    <d v="1899-12-30T07:30:00"/>
    <s v="4"/>
    <n v="232.04"/>
    <n v="696.12"/>
    <x v="0"/>
    <m/>
  </r>
  <r>
    <x v="1"/>
    <x v="1"/>
    <x v="3"/>
    <s v="NATHAN"/>
    <s v="SIMMONS"/>
    <n v="10041381"/>
    <d v="1899-12-30T04:00:00"/>
    <d v="1899-12-30T20:00:00"/>
    <s v="16"/>
    <n v="200.05"/>
    <n v="3712.16"/>
    <x v="0"/>
    <m/>
  </r>
  <r>
    <x v="1"/>
    <x v="1"/>
    <x v="4"/>
    <s v="IAN"/>
    <s v="DE KLERK"/>
    <n v="1003791"/>
    <d v="1899-12-30T04:00:00"/>
    <d v="1899-12-30T20:00:00"/>
    <s v="16"/>
    <n v="200.05"/>
    <n v="3200.8"/>
    <x v="0"/>
    <m/>
  </r>
  <r>
    <x v="1"/>
    <x v="1"/>
    <x v="4"/>
    <s v="LUCAS"/>
    <s v="GEVENGA"/>
    <n v="10041398"/>
    <d v="1899-12-30T03:30:00"/>
    <d v="1899-12-30T08:30:00"/>
    <s v="5"/>
    <n v="200.05"/>
    <n v="1000.25"/>
    <x v="0"/>
    <m/>
  </r>
  <r>
    <x v="1"/>
    <x v="1"/>
    <x v="4"/>
    <s v="ALLY"/>
    <s v="MAY"/>
    <n v="10032539"/>
    <d v="1899-12-30T03:30:00"/>
    <d v="1899-12-30T08:30:00"/>
    <s v="5"/>
    <n v="200.05"/>
    <n v="1000.25"/>
    <x v="0"/>
    <m/>
  </r>
  <r>
    <x v="1"/>
    <x v="1"/>
    <x v="4"/>
    <s v="ANDRE"/>
    <s v="FORTUIN"/>
    <n v="10038924"/>
    <d v="1899-12-30T03:30:00"/>
    <d v="1899-12-30T07:30:00"/>
    <s v="4"/>
    <n v="200.05"/>
    <n v="800.2"/>
    <x v="0"/>
    <m/>
  </r>
  <r>
    <x v="1"/>
    <x v="1"/>
    <x v="4"/>
    <s v="ANELE"/>
    <s v="MQAYI"/>
    <n v="10038889"/>
    <d v="1899-12-30T03:30:00"/>
    <d v="1899-12-30T07:30:00"/>
    <s v="4"/>
    <n v="200.05"/>
    <n v="800.2"/>
    <x v="0"/>
    <m/>
  </r>
  <r>
    <x v="1"/>
    <x v="1"/>
    <x v="5"/>
    <s v="CURT"/>
    <s v="WILLIAMS"/>
    <n v="10087445"/>
    <d v="1899-12-30T03:30:00"/>
    <d v="1899-12-30T08:30:00"/>
    <s v="5"/>
    <n v="156.36000000000001"/>
    <n v="781.8"/>
    <x v="0"/>
    <m/>
  </r>
  <r>
    <x v="1"/>
    <x v="1"/>
    <x v="5"/>
    <s v="CHAD"/>
    <s v="FISHER"/>
    <n v="10089010"/>
    <d v="1899-12-30T03:30:00"/>
    <d v="1899-12-30T08:30:00"/>
    <s v="5"/>
    <n v="156.36000000000001"/>
    <n v="781.8"/>
    <x v="0"/>
    <m/>
  </r>
  <r>
    <x v="1"/>
    <x v="1"/>
    <x v="5"/>
    <s v="CARLTON"/>
    <s v="GREEN"/>
    <n v="10064329"/>
    <d v="1899-12-30T03:30:00"/>
    <d v="1899-12-30T08:30:00"/>
    <s v="5"/>
    <n v="156.36000000000001"/>
    <n v="781.8"/>
    <x v="0"/>
    <m/>
  </r>
  <r>
    <x v="1"/>
    <x v="1"/>
    <x v="5"/>
    <s v="KAASIEF"/>
    <s v="STERRIS"/>
    <n v="10046140"/>
    <d v="1899-12-30T03:30:00"/>
    <d v="1899-12-30T08:30:00"/>
    <s v="5"/>
    <n v="156.36000000000001"/>
    <n v="781.8"/>
    <x v="0"/>
    <m/>
  </r>
  <r>
    <x v="1"/>
    <x v="1"/>
    <x v="5"/>
    <s v="THEMBANI"/>
    <s v="SOKOYI"/>
    <n v="10120235"/>
    <d v="1899-12-30T03:30:00"/>
    <d v="1899-12-30T08:30:00"/>
    <s v="5"/>
    <n v="156.36000000000001"/>
    <n v="781.8"/>
    <x v="0"/>
    <m/>
  </r>
  <r>
    <x v="1"/>
    <x v="1"/>
    <x v="5"/>
    <s v="ATHONENE"/>
    <s v="MCLEAN"/>
    <n v="10083441"/>
    <d v="1899-12-30T03:30:00"/>
    <d v="1899-12-30T08:30:00"/>
    <s v="5"/>
    <n v="156.36000000000001"/>
    <n v="781.8"/>
    <x v="0"/>
    <m/>
  </r>
  <r>
    <x v="1"/>
    <x v="1"/>
    <x v="5"/>
    <s v="SIBAHLE"/>
    <s v="MQUQU"/>
    <n v="10093827"/>
    <d v="1899-12-30T04:00:00"/>
    <d v="1899-12-30T20:00:00"/>
    <s v="16"/>
    <n v="156.36000000000001"/>
    <n v="2501.7600000000002"/>
    <x v="0"/>
    <m/>
  </r>
  <r>
    <x v="1"/>
    <x v="1"/>
    <x v="5"/>
    <s v="SINAZO"/>
    <s v="NODI"/>
    <n v="10095159"/>
    <d v="1899-12-30T04:00:00"/>
    <d v="1899-12-30T20:00:00"/>
    <s v="16"/>
    <n v="156.36000000000001"/>
    <n v="2501.7600000000002"/>
    <x v="0"/>
    <m/>
  </r>
  <r>
    <x v="1"/>
    <x v="1"/>
    <x v="5"/>
    <s v="LOYISO"/>
    <s v="MLONYENI"/>
    <n v="10073691"/>
    <d v="1899-12-30T04:00:00"/>
    <d v="1899-12-30T20:00:00"/>
    <s v="16"/>
    <n v="156.36000000000001"/>
    <n v="2501.7600000000002"/>
    <x v="0"/>
    <m/>
  </r>
  <r>
    <x v="1"/>
    <x v="1"/>
    <x v="0"/>
    <s v="NOKWANELE"/>
    <s v="SUNDUKU"/>
    <n v="10008599"/>
    <d v="1899-12-30T15:30:00"/>
    <d v="1899-12-30T18:00:00"/>
    <s v="3.5"/>
    <n v="529.23"/>
    <n v="1582.31"/>
    <x v="0"/>
    <m/>
  </r>
  <r>
    <x v="1"/>
    <x v="1"/>
    <x v="1"/>
    <s v="MERVIN"/>
    <s v="JACOBS"/>
    <n v="10004222"/>
    <d v="1899-12-30T15:30:00"/>
    <d v="1899-12-30T20:00:00"/>
    <s v="4.5"/>
    <n v="411.22"/>
    <n v="1850.49"/>
    <x v="0"/>
    <m/>
  </r>
  <r>
    <x v="1"/>
    <x v="1"/>
    <x v="2"/>
    <s v="LINDA"/>
    <s v="GANTSHO"/>
    <n v="10008961"/>
    <d v="1899-12-30T16:00:00"/>
    <d v="1899-12-30T20:00:00"/>
    <s v="4"/>
    <n v="297.32"/>
    <n v="1189.28"/>
    <x v="0"/>
    <m/>
  </r>
  <r>
    <x v="1"/>
    <x v="1"/>
    <x v="3"/>
    <s v="VUYANI"/>
    <s v="APLOM"/>
    <n v="10038869"/>
    <d v="1899-12-30T17:00:00"/>
    <d v="1899-12-30T20:00:00"/>
    <s v="3"/>
    <n v="232.04"/>
    <n v="696.12"/>
    <x v="0"/>
    <m/>
  </r>
  <r>
    <x v="1"/>
    <x v="1"/>
    <x v="4"/>
    <s v="MONGEZI"/>
    <s v="NYOVANE"/>
    <n v="10038105"/>
    <d v="1899-12-30T17:00:00"/>
    <d v="1899-12-30T20:00:00"/>
    <s v="3"/>
    <n v="200.05"/>
    <n v="600.15"/>
    <x v="0"/>
    <m/>
  </r>
  <r>
    <x v="1"/>
    <x v="1"/>
    <x v="4"/>
    <s v="THOZAMA"/>
    <s v="NGALWA"/>
    <n v="10038888"/>
    <d v="1899-12-30T17:00:00"/>
    <d v="1899-12-30T20:00:00"/>
    <s v="3"/>
    <n v="200.05"/>
    <n v="600.15"/>
    <x v="0"/>
    <m/>
  </r>
  <r>
    <x v="1"/>
    <x v="1"/>
    <x v="4"/>
    <s v="ALLY"/>
    <s v="MAY"/>
    <n v="10032539"/>
    <d v="1899-12-30T17:00:00"/>
    <d v="1899-12-30T20:00:00"/>
    <s v="3"/>
    <n v="200.05"/>
    <n v="600.15"/>
    <x v="0"/>
    <m/>
  </r>
  <r>
    <x v="1"/>
    <x v="1"/>
    <x v="4"/>
    <s v="ANDRE"/>
    <s v="FORTUIN"/>
    <n v="10038924"/>
    <d v="1899-12-30T16:00:00"/>
    <d v="1899-12-30T20:00:00"/>
    <s v="4"/>
    <n v="200.05"/>
    <n v="800.2"/>
    <x v="0"/>
    <m/>
  </r>
  <r>
    <x v="1"/>
    <x v="1"/>
    <x v="4"/>
    <s v="ANELE"/>
    <s v="MQAYI"/>
    <n v="10038889"/>
    <d v="1899-12-30T16:00:00"/>
    <d v="1899-12-30T20:00:00"/>
    <s v="4"/>
    <n v="200.05"/>
    <n v="800.2"/>
    <x v="0"/>
    <m/>
  </r>
  <r>
    <x v="1"/>
    <x v="1"/>
    <x v="5"/>
    <s v="NAJEMUNISA"/>
    <s v="LARNIE"/>
    <n v="10046442"/>
    <d v="1899-12-30T17:00:00"/>
    <d v="1899-12-30T20:00:00"/>
    <s v="3"/>
    <n v="156.36000000000001"/>
    <n v="469.08"/>
    <x v="0"/>
    <m/>
  </r>
  <r>
    <x v="1"/>
    <x v="1"/>
    <x v="5"/>
    <s v="CHAD"/>
    <s v="FISHER"/>
    <n v="10089010"/>
    <d v="1899-12-30T17:00:00"/>
    <d v="1899-12-30T20:00:00"/>
    <s v="3"/>
    <n v="156.36000000000001"/>
    <n v="469.08"/>
    <x v="0"/>
    <m/>
  </r>
  <r>
    <x v="1"/>
    <x v="1"/>
    <x v="5"/>
    <s v="CARLTON"/>
    <s v="GREEN"/>
    <n v="10064329"/>
    <d v="1899-12-30T17:00:00"/>
    <d v="1899-12-30T20:00:00"/>
    <s v="3"/>
    <n v="156.36000000000001"/>
    <n v="469.08"/>
    <x v="0"/>
    <m/>
  </r>
  <r>
    <x v="1"/>
    <x v="1"/>
    <x v="5"/>
    <s v="KAASIEF"/>
    <s v="STERRIS"/>
    <n v="10046140"/>
    <d v="1899-12-30T17:00:00"/>
    <d v="1899-12-30T20:00:00"/>
    <s v="3"/>
    <n v="156.36000000000001"/>
    <n v="469.08"/>
    <x v="0"/>
    <m/>
  </r>
  <r>
    <x v="1"/>
    <x v="1"/>
    <x v="5"/>
    <s v="THEMBANI"/>
    <s v="SOKOYI"/>
    <n v="10120235"/>
    <d v="1899-12-30T17:00:00"/>
    <d v="1899-12-30T20:00:00"/>
    <s v="3"/>
    <n v="156.36000000000001"/>
    <n v="469.08"/>
    <x v="0"/>
    <m/>
  </r>
  <r>
    <x v="1"/>
    <x v="1"/>
    <x v="5"/>
    <s v="ATHONENE"/>
    <s v="MCLEAN"/>
    <n v="10083441"/>
    <d v="1899-12-30T17:00:00"/>
    <d v="1899-12-30T20:00:00"/>
    <s v="3"/>
    <n v="156.36000000000001"/>
    <n v="469.08"/>
    <x v="0"/>
    <m/>
  </r>
  <r>
    <x v="1"/>
    <x v="1"/>
    <x v="5"/>
    <s v="SIBUSISO"/>
    <s v="NIKELO"/>
    <n v="10118313"/>
    <d v="1899-12-30T16:00:00"/>
    <d v="1899-12-30T20:00:00"/>
    <s v="4"/>
    <n v="156.36000000000001"/>
    <n v="625.44000000000005"/>
    <x v="0"/>
    <m/>
  </r>
  <r>
    <x v="1"/>
    <x v="1"/>
    <x v="5"/>
    <s v="BENJALINE"/>
    <s v="PEDRO"/>
    <n v="10083825"/>
    <d v="1899-12-30T18:00:00"/>
    <d v="1899-12-30T20:00:00"/>
    <s v="2"/>
    <n v="156.36000000000001"/>
    <n v="312.72000000000003"/>
    <x v="0"/>
    <m/>
  </r>
  <r>
    <x v="1"/>
    <x v="1"/>
    <x v="5"/>
    <s v="THANDUXOLO"/>
    <s v="METHUSE"/>
    <n v="10113383"/>
    <d v="1899-12-30T18:00:00"/>
    <d v="1899-12-30T20:00:00"/>
    <s v="2"/>
    <n v="156.36000000000001"/>
    <n v="312.72000000000003"/>
    <x v="0"/>
    <m/>
  </r>
  <r>
    <x v="1"/>
    <x v="1"/>
    <x v="5"/>
    <s v="PAUL"/>
    <s v="KLAASENS"/>
    <n v="10091030"/>
    <d v="1899-12-30T18:00:00"/>
    <d v="1899-12-30T20:00:00"/>
    <s v="2"/>
    <n v="156.36000000000001"/>
    <n v="312.72000000000003"/>
    <x v="0"/>
    <m/>
  </r>
  <r>
    <x v="1"/>
    <x v="1"/>
    <x v="5"/>
    <s v="RAYVONNE"/>
    <s v="RUITERS"/>
    <n v="10064883"/>
    <d v="1899-12-30T17:00:00"/>
    <d v="1899-12-30T20:00:00"/>
    <s v="3"/>
    <n v="156.36000000000001"/>
    <n v="469.08"/>
    <x v="0"/>
    <m/>
  </r>
  <r>
    <x v="1"/>
    <x v="1"/>
    <x v="5"/>
    <s v="MICHAELA"/>
    <s v="JANSEN"/>
    <n v="10111595"/>
    <d v="1899-12-30T17:00:00"/>
    <d v="1899-12-30T20:00:00"/>
    <s v="3"/>
    <n v="156.36000000000001"/>
    <n v="469.08"/>
    <x v="0"/>
    <m/>
  </r>
  <r>
    <x v="1"/>
    <x v="1"/>
    <x v="5"/>
    <s v="ANDISWA"/>
    <s v="WAPI"/>
    <n v="10119067"/>
    <d v="1899-12-30T17:00:00"/>
    <d v="1899-12-30T20:00:00"/>
    <s v="3"/>
    <n v="156.36000000000001"/>
    <n v="469.08"/>
    <x v="0"/>
    <m/>
  </r>
  <r>
    <x v="1"/>
    <x v="1"/>
    <x v="5"/>
    <s v="XOLELWA"/>
    <s v="MLANJANA"/>
    <n v="10122273"/>
    <d v="1899-12-30T17:00:00"/>
    <d v="1899-12-30T20:00:00"/>
    <s v="3"/>
    <n v="156.36000000000001"/>
    <n v="469.08"/>
    <x v="0"/>
    <m/>
  </r>
  <r>
    <x v="1"/>
    <x v="1"/>
    <x v="5"/>
    <s v="NONTSINGISELO"/>
    <s v="MALI"/>
    <n v="10109583"/>
    <d v="1899-12-30T17:00:00"/>
    <d v="1899-12-30T20:00:00"/>
    <s v="3"/>
    <n v="156.36000000000001"/>
    <n v="469.08"/>
    <x v="0"/>
    <m/>
  </r>
  <r>
    <x v="1"/>
    <x v="1"/>
    <x v="5"/>
    <s v="NOMFUNDO"/>
    <s v="KANA"/>
    <n v="10113517"/>
    <d v="1899-12-30T17:00:00"/>
    <d v="1899-12-30T20:00:00"/>
    <s v="3"/>
    <n v="156.36000000000001"/>
    <n v="469.08"/>
    <x v="0"/>
    <m/>
  </r>
  <r>
    <x v="2"/>
    <x v="2"/>
    <x v="0"/>
    <s v="NOKWANELE"/>
    <s v="SUNDUKU"/>
    <n v="10008599"/>
    <d v="1899-12-30T06:30:00"/>
    <d v="1899-12-30T18:00:00"/>
    <s v="11"/>
    <n v="529.23"/>
    <n v="5821.53"/>
    <x v="0"/>
    <m/>
  </r>
  <r>
    <x v="2"/>
    <x v="2"/>
    <x v="1"/>
    <s v="MERVIN"/>
    <s v="JACOBS"/>
    <n v="10004222"/>
    <d v="1899-12-30T12:00:00"/>
    <d v="1899-12-30T20:00:00"/>
    <s v="8"/>
    <n v="411.22"/>
    <n v="3289.76"/>
    <x v="0"/>
    <m/>
  </r>
  <r>
    <x v="2"/>
    <x v="2"/>
    <x v="2"/>
    <s v="LINDA"/>
    <s v="GANTSHO"/>
    <n v="10008961"/>
    <d v="1899-12-30T11:00:00"/>
    <d v="1899-12-30T20:00:00"/>
    <s v="9"/>
    <n v="297.32"/>
    <n v="2675.88"/>
    <x v="0"/>
    <m/>
  </r>
  <r>
    <x v="2"/>
    <x v="2"/>
    <x v="3"/>
    <s v="BAGGIO"/>
    <s v="VAN NIEKERK"/>
    <n v="10041721"/>
    <d v="1899-12-30T12:00:00"/>
    <d v="1899-12-30T20:00:00"/>
    <s v="8"/>
    <n v="232.04"/>
    <n v="1856.32"/>
    <x v="0"/>
    <m/>
  </r>
  <r>
    <x v="2"/>
    <x v="2"/>
    <x v="3"/>
    <s v="NANGAMSO"/>
    <s v="MATEYISI"/>
    <n v="10055435"/>
    <d v="1899-12-30T11:00:00"/>
    <d v="1899-12-30T20:00:00"/>
    <s v="9"/>
    <n v="232.04"/>
    <n v="2088.36"/>
    <x v="0"/>
    <m/>
  </r>
  <r>
    <x v="2"/>
    <x v="2"/>
    <x v="4"/>
    <s v="ALLY"/>
    <s v="MAY"/>
    <n v="10032539"/>
    <d v="1899-12-30T12:00:00"/>
    <d v="1899-12-30T20:00:00"/>
    <s v="8"/>
    <n v="200.05"/>
    <n v="1600.4"/>
    <x v="0"/>
    <m/>
  </r>
  <r>
    <x v="2"/>
    <x v="2"/>
    <x v="4"/>
    <s v="THOLANG"/>
    <s v="MAKHETHA"/>
    <n v="10038880"/>
    <d v="1899-12-30T18:00:00"/>
    <d v="1899-12-30T20:00:00"/>
    <s v="2"/>
    <n v="200.05"/>
    <n v="400.1"/>
    <x v="0"/>
    <m/>
  </r>
  <r>
    <x v="2"/>
    <x v="2"/>
    <x v="4"/>
    <s v="ANELE"/>
    <s v="MQAYI"/>
    <n v="10038889"/>
    <d v="1899-12-30T11:00:00"/>
    <d v="1899-12-30T20:00:00"/>
    <s v="9"/>
    <n v="200.05"/>
    <n v="1800.45"/>
    <x v="0"/>
    <m/>
  </r>
  <r>
    <x v="2"/>
    <x v="2"/>
    <x v="4"/>
    <s v="ANDREW"/>
    <s v="FORTUIN"/>
    <n v="10038924"/>
    <d v="1899-12-30T11:00:00"/>
    <d v="1899-12-30T20:00:00"/>
    <s v="9"/>
    <n v="200.05"/>
    <n v="1800.45"/>
    <x v="0"/>
    <m/>
  </r>
  <r>
    <x v="2"/>
    <x v="2"/>
    <x v="4"/>
    <s v="WALEED"/>
    <s v="ABDURAHMAN"/>
    <n v="10118935"/>
    <d v="1899-12-30T11:00:00"/>
    <d v="1899-12-30T20:00:00"/>
    <s v="9"/>
    <n v="200.05"/>
    <n v="1800.45"/>
    <x v="0"/>
    <m/>
  </r>
  <r>
    <x v="2"/>
    <x v="2"/>
    <x v="5"/>
    <s v="SIBUSISO"/>
    <s v="NIKELO"/>
    <n v="10118313"/>
    <d v="1899-12-30T10:00:00"/>
    <d v="1899-12-30T20:00:00"/>
    <s v="10"/>
    <n v="156.36000000000001"/>
    <n v="1563.6000000000001"/>
    <x v="0"/>
    <m/>
  </r>
  <r>
    <x v="2"/>
    <x v="2"/>
    <x v="5"/>
    <s v="CHAD"/>
    <s v="FISHER"/>
    <n v="10089010"/>
    <d v="1899-12-30T12:00:00"/>
    <d v="1899-12-30T20:00:00"/>
    <s v="8"/>
    <n v="156.36000000000001"/>
    <n v="1250.8800000000001"/>
    <x v="0"/>
    <m/>
  </r>
  <r>
    <x v="2"/>
    <x v="2"/>
    <x v="5"/>
    <s v="CARLTON"/>
    <s v="GREEN"/>
    <n v="10064329"/>
    <d v="1899-12-30T12:00:00"/>
    <d v="1899-12-30T20:00:00"/>
    <s v="8"/>
    <n v="156.36000000000001"/>
    <n v="1250.8800000000001"/>
    <x v="0"/>
    <m/>
  </r>
  <r>
    <x v="2"/>
    <x v="2"/>
    <x v="5"/>
    <s v="KAASIEF"/>
    <s v="STERRIS"/>
    <n v="10046140"/>
    <d v="1899-12-30T12:00:00"/>
    <d v="1899-12-30T20:00:00"/>
    <s v="8"/>
    <n v="156.36000000000001"/>
    <n v="1250.8800000000001"/>
    <x v="0"/>
    <m/>
  </r>
  <r>
    <x v="2"/>
    <x v="2"/>
    <x v="5"/>
    <s v="THEMBANI"/>
    <s v="SOKOYI"/>
    <n v="10120235"/>
    <d v="1899-12-30T12:00:00"/>
    <d v="1899-12-30T20:00:00"/>
    <s v="8"/>
    <n v="156.36000000000001"/>
    <n v="1250.8800000000001"/>
    <x v="0"/>
    <m/>
  </r>
  <r>
    <x v="2"/>
    <x v="2"/>
    <x v="5"/>
    <s v="ATHONENE"/>
    <s v="MCLEAN"/>
    <n v="10083441"/>
    <d v="1899-12-30T12:00:00"/>
    <d v="1899-12-30T20:00:00"/>
    <s v="8"/>
    <n v="156.36000000000001"/>
    <n v="1250.8800000000001"/>
    <x v="0"/>
    <m/>
  </r>
  <r>
    <x v="2"/>
    <x v="2"/>
    <x v="5"/>
    <s v="ANDISWA"/>
    <s v="WAPI"/>
    <n v="10119067"/>
    <d v="1899-12-30T12:00:00"/>
    <d v="1899-12-30T20:00:00"/>
    <s v="8"/>
    <n v="156.36000000000001"/>
    <n v="1250.8800000000001"/>
    <x v="0"/>
    <m/>
  </r>
  <r>
    <x v="2"/>
    <x v="2"/>
    <x v="5"/>
    <s v="NOMFUNDO"/>
    <s v="KANA"/>
    <n v="10113517"/>
    <d v="1899-12-30T12:00:00"/>
    <d v="1899-12-30T20:00:00"/>
    <s v="8"/>
    <n v="156.36000000000001"/>
    <n v="1250.8800000000001"/>
    <x v="0"/>
    <m/>
  </r>
  <r>
    <x v="2"/>
    <x v="2"/>
    <x v="5"/>
    <s v="JOEL"/>
    <s v="STEYN"/>
    <n v="10087559"/>
    <d v="1899-12-30T12:00:00"/>
    <d v="1899-12-30T20:00:00"/>
    <s v="8"/>
    <n v="156.36000000000001"/>
    <n v="1250.8800000000001"/>
    <x v="0"/>
    <m/>
  </r>
  <r>
    <x v="2"/>
    <x v="2"/>
    <x v="5"/>
    <s v="SASHA-LEE"/>
    <s v="JOUBERT"/>
    <n v="10078397"/>
    <d v="1899-12-30T12:00:00"/>
    <d v="1899-12-30T20:00:00"/>
    <s v="8"/>
    <n v="156.36000000000001"/>
    <n v="1250.8800000000001"/>
    <x v="0"/>
    <m/>
  </r>
  <r>
    <x v="3"/>
    <x v="3"/>
    <x v="0"/>
    <s v="NOKWANELE"/>
    <s v="SUNDUKU"/>
    <n v="10008599"/>
    <d v="1899-12-30T08:00:00"/>
    <d v="1899-12-30T20:00:00"/>
    <s v="11.5"/>
    <n v="529.23"/>
    <n v="6086.15"/>
    <x v="0"/>
    <m/>
  </r>
  <r>
    <x v="3"/>
    <x v="3"/>
    <x v="2"/>
    <s v="LINDA"/>
    <s v="GANTSHO"/>
    <n v="10008961"/>
    <d v="1899-12-30T11:00:00"/>
    <d v="1899-12-30T20:00:00"/>
    <s v="9"/>
    <n v="396.43"/>
    <n v="3567.87"/>
    <x v="0"/>
    <m/>
  </r>
  <r>
    <x v="3"/>
    <x v="3"/>
    <x v="3"/>
    <s v="BAGGIO"/>
    <s v="VAN NIEKERK"/>
    <n v="10041721"/>
    <d v="1899-12-30T12:00:00"/>
    <d v="1899-12-30T20:00:00"/>
    <s v="8"/>
    <n v="309.39"/>
    <n v="2475.12"/>
    <x v="0"/>
    <m/>
  </r>
  <r>
    <x v="3"/>
    <x v="3"/>
    <x v="3"/>
    <s v="NANGAMSO"/>
    <s v="MATEYISI"/>
    <n v="10055435"/>
    <d v="1899-12-30T11:00:00"/>
    <d v="1899-12-30T20:00:00"/>
    <s v="9"/>
    <n v="309.39"/>
    <n v="2784.5099999999998"/>
    <x v="0"/>
    <m/>
  </r>
  <r>
    <x v="3"/>
    <x v="3"/>
    <x v="4"/>
    <s v="ALLY"/>
    <s v="MAY"/>
    <n v="10032539"/>
    <d v="1899-12-30T12:00:00"/>
    <d v="1899-12-30T20:00:00"/>
    <s v="8"/>
    <n v="254.26"/>
    <n v="2034.08"/>
    <x v="0"/>
    <m/>
  </r>
  <r>
    <x v="3"/>
    <x v="3"/>
    <x v="4"/>
    <s v="ANELE"/>
    <s v="MQAYI"/>
    <n v="10038889"/>
    <d v="1899-12-30T11:00:00"/>
    <d v="1899-12-30T20:00:00"/>
    <s v="9"/>
    <n v="254.26"/>
    <n v="2288.34"/>
    <x v="0"/>
    <m/>
  </r>
  <r>
    <x v="3"/>
    <x v="3"/>
    <x v="4"/>
    <s v="ANDREW"/>
    <s v="FORTUIN"/>
    <n v="10038924"/>
    <d v="1899-12-30T11:00:00"/>
    <d v="1899-12-30T20:00:00"/>
    <s v="9"/>
    <n v="254.26"/>
    <n v="2288.34"/>
    <x v="0"/>
    <m/>
  </r>
  <r>
    <x v="3"/>
    <x v="3"/>
    <x v="4"/>
    <s v="PUMZA"/>
    <s v="XAMLA"/>
    <n v="10085744"/>
    <d v="1899-12-30T12:00:00"/>
    <d v="1899-12-30T20:00:00"/>
    <s v="8"/>
    <n v="254.26"/>
    <n v="2034.08"/>
    <x v="0"/>
    <m/>
  </r>
  <r>
    <x v="3"/>
    <x v="3"/>
    <x v="4"/>
    <s v="LODEWYK"/>
    <s v="PIETERS"/>
    <n v="10111306"/>
    <d v="1899-12-30T12:00:00"/>
    <d v="1899-12-30T20:00:00"/>
    <s v="8"/>
    <n v="254.26"/>
    <n v="2034.08"/>
    <x v="0"/>
    <m/>
  </r>
  <r>
    <x v="3"/>
    <x v="3"/>
    <x v="5"/>
    <s v="SIBUSISO"/>
    <s v="NIKELO"/>
    <n v="10118313"/>
    <d v="1899-12-30T10:00:00"/>
    <d v="1899-12-30T20:00:00"/>
    <s v="10"/>
    <n v="208.43"/>
    <n v="2084.3000000000002"/>
    <x v="0"/>
    <m/>
  </r>
  <r>
    <x v="3"/>
    <x v="3"/>
    <x v="5"/>
    <s v="CHAD"/>
    <s v="FISHER"/>
    <n v="10089010"/>
    <d v="1899-12-30T12:00:00"/>
    <d v="1899-12-30T20:00:00"/>
    <s v="8"/>
    <n v="208.43"/>
    <n v="1667.44"/>
    <x v="0"/>
    <m/>
  </r>
  <r>
    <x v="3"/>
    <x v="3"/>
    <x v="5"/>
    <s v="CARLTON"/>
    <s v="GREEN"/>
    <n v="10064329"/>
    <d v="1899-12-30T12:00:00"/>
    <d v="1899-12-30T20:00:00"/>
    <s v="8"/>
    <n v="208.43"/>
    <n v="1667.44"/>
    <x v="0"/>
    <m/>
  </r>
  <r>
    <x v="3"/>
    <x v="3"/>
    <x v="5"/>
    <s v="THEMBANI"/>
    <s v="SOKOYI"/>
    <n v="10120235"/>
    <d v="1899-12-30T12:00:00"/>
    <d v="1899-12-30T20:00:00"/>
    <s v="8"/>
    <n v="208.43"/>
    <n v="1667.44"/>
    <x v="0"/>
    <m/>
  </r>
  <r>
    <x v="3"/>
    <x v="3"/>
    <x v="5"/>
    <s v="ATHONENE"/>
    <s v="MCLEAN"/>
    <n v="10083441"/>
    <d v="1899-12-30T12:00:00"/>
    <d v="1899-12-30T20:00:00"/>
    <s v="8"/>
    <n v="208.43"/>
    <n v="1667.44"/>
    <x v="0"/>
    <m/>
  </r>
  <r>
    <x v="3"/>
    <x v="3"/>
    <x v="5"/>
    <s v="ANDISWA"/>
    <s v="WAPI"/>
    <n v="10119067"/>
    <d v="1899-12-30T12:00:00"/>
    <d v="1899-12-30T20:00:00"/>
    <s v="8"/>
    <n v="208.43"/>
    <n v="1667.44"/>
    <x v="0"/>
    <m/>
  </r>
  <r>
    <x v="3"/>
    <x v="3"/>
    <x v="5"/>
    <s v="NOMFUNDO"/>
    <s v="KANA"/>
    <n v="10113517"/>
    <d v="1899-12-30T12:00:00"/>
    <d v="1899-12-30T20:00:00"/>
    <s v="8"/>
    <n v="208.43"/>
    <n v="1667.44"/>
    <x v="0"/>
    <m/>
  </r>
  <r>
    <x v="3"/>
    <x v="3"/>
    <x v="5"/>
    <s v="JOEL"/>
    <s v="STEYN"/>
    <n v="10087559"/>
    <d v="1899-12-30T12:00:00"/>
    <d v="1899-12-30T20:00:00"/>
    <s v="8"/>
    <n v="208.43"/>
    <n v="1667.44"/>
    <x v="0"/>
    <m/>
  </r>
  <r>
    <x v="3"/>
    <x v="3"/>
    <x v="5"/>
    <s v="SASHA-LEE"/>
    <s v="JOUBERT"/>
    <n v="10078397"/>
    <d v="1899-12-30T12:00:00"/>
    <d v="1899-12-30T20:00:00"/>
    <s v="8"/>
    <n v="208.43"/>
    <n v="1667.44"/>
    <x v="0"/>
    <m/>
  </r>
  <r>
    <x v="3"/>
    <x v="3"/>
    <x v="5"/>
    <s v="SIPHAMANDLA"/>
    <s v="TSHOTSHA"/>
    <n v="10087316"/>
    <d v="1899-12-30T12:00:00"/>
    <d v="1899-12-30T20:00:00"/>
    <s v="8"/>
    <n v="208.43"/>
    <n v="1667.44"/>
    <x v="0"/>
    <m/>
  </r>
  <r>
    <x v="3"/>
    <x v="3"/>
    <x v="5"/>
    <s v="PHUMLA"/>
    <s v="JAFTA"/>
    <n v="10088789"/>
    <d v="1899-12-30T12:00:00"/>
    <d v="1899-12-30T20:00:00"/>
    <s v="8"/>
    <n v="208.43"/>
    <n v="1667.44"/>
    <x v="0"/>
    <m/>
  </r>
  <r>
    <x v="4"/>
    <x v="4"/>
    <x v="1"/>
    <s v="MERVIN"/>
    <s v="JACOBS"/>
    <n v="10004222"/>
    <d v="1899-12-30T04:30:00"/>
    <d v="1899-12-30T07:00:00"/>
    <s v="2.5"/>
    <n v="411.22"/>
    <n v="1028.0500000000002"/>
    <x v="0"/>
    <m/>
  </r>
  <r>
    <x v="4"/>
    <x v="4"/>
    <x v="3"/>
    <s v="BAGGIO"/>
    <s v="VAN NIEKERK"/>
    <n v="10041721"/>
    <d v="1899-12-30T04:30:00"/>
    <d v="1899-12-30T08:30:00"/>
    <s v="4"/>
    <n v="232.04"/>
    <n v="928.16"/>
    <x v="0"/>
    <m/>
  </r>
  <r>
    <x v="4"/>
    <x v="4"/>
    <x v="4"/>
    <s v="NOMBULELO"/>
    <s v="NZIWENI"/>
    <n v="10046162"/>
    <d v="1899-12-30T04:30:00"/>
    <d v="1899-12-30T08:30:00"/>
    <s v="4"/>
    <n v="200.05"/>
    <n v="800.2"/>
    <x v="0"/>
    <m/>
  </r>
  <r>
    <x v="4"/>
    <x v="4"/>
    <x v="4"/>
    <s v="ALLY"/>
    <s v="MAY"/>
    <n v="10032539"/>
    <d v="1899-12-30T04:30:00"/>
    <d v="1899-12-30T08:30:00"/>
    <s v="4"/>
    <n v="200.05"/>
    <n v="800.2"/>
    <x v="0"/>
    <m/>
  </r>
  <r>
    <x v="4"/>
    <x v="4"/>
    <x v="4"/>
    <s v="THOLANG"/>
    <s v="MAKHETHA"/>
    <n v="10038880"/>
    <d v="1899-12-30T04:30:00"/>
    <d v="1899-12-30T08:30:00"/>
    <s v="4"/>
    <n v="200.05"/>
    <n v="800.2"/>
    <x v="0"/>
    <m/>
  </r>
  <r>
    <x v="4"/>
    <x v="4"/>
    <x v="4"/>
    <s v="MONGEZI"/>
    <s v="NYOVANE"/>
    <n v="10038105"/>
    <d v="1899-12-30T04:30:00"/>
    <d v="1899-12-30T08:30:00"/>
    <s v="4"/>
    <n v="200.05"/>
    <n v="800.2"/>
    <x v="0"/>
    <m/>
  </r>
  <r>
    <x v="4"/>
    <x v="4"/>
    <x v="5"/>
    <s v="CHAD"/>
    <s v="FISHER"/>
    <n v="10089010"/>
    <d v="1899-12-30T04:30:00"/>
    <d v="1899-12-30T08:30:00"/>
    <s v="4"/>
    <n v="156.36000000000001"/>
    <n v="625.44000000000005"/>
    <x v="0"/>
    <m/>
  </r>
  <r>
    <x v="4"/>
    <x v="4"/>
    <x v="5"/>
    <s v="CARLTON"/>
    <s v="GREEN"/>
    <n v="10064329"/>
    <d v="1899-12-30T04:30:00"/>
    <d v="1899-12-30T08:30:00"/>
    <s v="4"/>
    <n v="156.36000000000001"/>
    <n v="625.44000000000005"/>
    <x v="0"/>
    <m/>
  </r>
  <r>
    <x v="4"/>
    <x v="4"/>
    <x v="5"/>
    <s v="THEMBANI"/>
    <s v="SOKOYI"/>
    <n v="10120235"/>
    <d v="1899-12-30T04:30:00"/>
    <d v="1899-12-30T08:30:00"/>
    <s v="4"/>
    <n v="156.36000000000001"/>
    <n v="625.44000000000005"/>
    <x v="0"/>
    <m/>
  </r>
  <r>
    <x v="4"/>
    <x v="4"/>
    <x v="5"/>
    <s v="JOEL"/>
    <s v="STEYN"/>
    <n v="10087559"/>
    <d v="1899-12-30T04:30:00"/>
    <d v="1899-12-30T08:30:00"/>
    <s v="4"/>
    <n v="156.36000000000001"/>
    <n v="625.44000000000005"/>
    <x v="0"/>
    <m/>
  </r>
  <r>
    <x v="4"/>
    <x v="4"/>
    <x v="5"/>
    <s v="XOLELWA"/>
    <s v="MLANJANA"/>
    <n v="10122273"/>
    <d v="1899-12-30T04:30:00"/>
    <d v="1899-12-30T08:30:00"/>
    <s v="4"/>
    <n v="156.36000000000001"/>
    <n v="625.44000000000005"/>
    <x v="0"/>
    <m/>
  </r>
  <r>
    <x v="4"/>
    <x v="4"/>
    <x v="5"/>
    <s v="KAASIEF"/>
    <s v="STERRIS"/>
    <n v="10046140"/>
    <d v="1899-12-30T04:30:00"/>
    <d v="1899-12-30T08:30:00"/>
    <s v="4"/>
    <n v="156.36000000000001"/>
    <n v="625.44000000000005"/>
    <x v="0"/>
    <m/>
  </r>
  <r>
    <x v="4"/>
    <x v="4"/>
    <x v="5"/>
    <s v="NOMFUNDO"/>
    <s v="KANA"/>
    <n v="10113517"/>
    <d v="1899-12-30T04:30:00"/>
    <d v="1899-12-30T08:30:00"/>
    <s v="4"/>
    <n v="156.36000000000001"/>
    <n v="625.44000000000005"/>
    <x v="0"/>
    <m/>
  </r>
  <r>
    <x v="4"/>
    <x v="4"/>
    <x v="5"/>
    <s v="BABALWA"/>
    <s v="KONWAYO"/>
    <n v="10055437"/>
    <d v="1899-12-30T04:30:00"/>
    <d v="1899-12-30T08:30:00"/>
    <s v="4"/>
    <n v="156.36000000000001"/>
    <n v="625.44000000000005"/>
    <x v="0"/>
    <m/>
  </r>
  <r>
    <x v="4"/>
    <x v="4"/>
    <x v="5"/>
    <s v="NONTSINGISELO"/>
    <s v="MALI"/>
    <n v="10109583"/>
    <d v="1899-12-30T04:30:00"/>
    <d v="1899-12-30T08:30:00"/>
    <s v="4"/>
    <n v="156.36000000000001"/>
    <n v="625.44000000000005"/>
    <x v="0"/>
    <m/>
  </r>
  <r>
    <x v="4"/>
    <x v="4"/>
    <x v="1"/>
    <s v="MERVIN"/>
    <s v="JACOBS"/>
    <n v="10004222"/>
    <d v="1899-12-30T15:30:00"/>
    <d v="1899-12-30T18:00:00"/>
    <s v="2.5"/>
    <n v="411.22"/>
    <n v="1028.0500000000002"/>
    <x v="0"/>
    <m/>
  </r>
  <r>
    <x v="4"/>
    <x v="4"/>
    <x v="2"/>
    <s v="LINDA"/>
    <s v="GANTSHO"/>
    <n v="10008961"/>
    <d v="1899-12-30T13:00:00"/>
    <d v="1899-12-30T19:30:00"/>
    <s v="6.5"/>
    <n v="297.32"/>
    <n v="1932.58"/>
    <x v="0"/>
    <m/>
  </r>
  <r>
    <x v="4"/>
    <x v="4"/>
    <x v="3"/>
    <s v="MHLOBO"/>
    <s v="DUDUMASHE"/>
    <n v="10035267"/>
    <d v="1899-12-30T17:00:00"/>
    <d v="1899-12-30T21:00:00"/>
    <s v="4"/>
    <n v="232.04"/>
    <n v="928.16"/>
    <x v="0"/>
    <m/>
  </r>
  <r>
    <x v="4"/>
    <x v="4"/>
    <x v="3"/>
    <s v="VUYANI"/>
    <s v="APLOM"/>
    <n v="10038869"/>
    <d v="1899-12-30T17:00:00"/>
    <d v="1899-12-30T21:00:00"/>
    <s v="4"/>
    <n v="232.04"/>
    <n v="928.16"/>
    <x v="0"/>
    <m/>
  </r>
  <r>
    <x v="4"/>
    <x v="4"/>
    <x v="3"/>
    <s v="NANGAMSO"/>
    <s v="MATEYISI"/>
    <n v="10055435"/>
    <d v="1899-12-30T13:00:00"/>
    <d v="1899-12-30T19:30:00"/>
    <s v="6.5"/>
    <n v="232.04"/>
    <n v="1508.26"/>
    <x v="0"/>
    <m/>
  </r>
  <r>
    <x v="4"/>
    <x v="4"/>
    <x v="3"/>
    <s v="DENVER"/>
    <s v="LINKS"/>
    <n v="10041394"/>
    <d v="1899-12-30T18:00:00"/>
    <d v="1899-12-30T21:00:00"/>
    <s v="3"/>
    <n v="232.04"/>
    <n v="696.12"/>
    <x v="0"/>
    <m/>
  </r>
  <r>
    <x v="4"/>
    <x v="4"/>
    <x v="4"/>
    <s v="ANDREW"/>
    <s v="FORTUIN"/>
    <n v="10038924"/>
    <d v="1899-12-30T13:00:00"/>
    <d v="1899-12-30T19:30:00"/>
    <s v="6.5"/>
    <n v="200.05"/>
    <n v="1300.325"/>
    <x v="0"/>
    <m/>
  </r>
  <r>
    <x v="4"/>
    <x v="4"/>
    <x v="4"/>
    <s v="ANELE"/>
    <s v="MQAYI"/>
    <n v="10038889"/>
    <d v="1899-12-30T13:00:00"/>
    <d v="1899-12-30T19:30:00"/>
    <s v="6.5"/>
    <n v="200.05"/>
    <n v="1300.325"/>
    <x v="0"/>
    <m/>
  </r>
  <r>
    <x v="4"/>
    <x v="4"/>
    <x v="4"/>
    <s v="WALEED"/>
    <s v="ABDURAHMAN"/>
    <n v="10118935"/>
    <d v="1899-12-30T13:00:00"/>
    <d v="1899-12-30T19:30:00"/>
    <s v="6.5"/>
    <n v="200.05"/>
    <n v="1300.325"/>
    <x v="0"/>
    <m/>
  </r>
  <r>
    <x v="4"/>
    <x v="4"/>
    <x v="4"/>
    <s v="NOMBULELO"/>
    <s v="NZIWENI"/>
    <n v="10046162"/>
    <d v="1899-12-30T17:00:00"/>
    <d v="1899-12-30T21:00:00"/>
    <s v="4"/>
    <n v="200.05"/>
    <n v="800.2"/>
    <x v="0"/>
    <m/>
  </r>
  <r>
    <x v="4"/>
    <x v="4"/>
    <x v="4"/>
    <s v="ALLY"/>
    <s v="MAY"/>
    <n v="10032539"/>
    <d v="1899-12-30T17:00:00"/>
    <d v="1899-12-30T21:00:00"/>
    <s v="4"/>
    <n v="200.05"/>
    <n v="800.2"/>
    <x v="0"/>
    <m/>
  </r>
  <r>
    <x v="4"/>
    <x v="4"/>
    <x v="4"/>
    <s v="NTOMBEKHAYA"/>
    <s v="NCUBUKEZI"/>
    <n v="10020488"/>
    <d v="1899-12-30T17:00:00"/>
    <d v="1899-12-30T21:00:00"/>
    <s v="4"/>
    <n v="200.05"/>
    <n v="800.2"/>
    <x v="0"/>
    <m/>
  </r>
  <r>
    <x v="4"/>
    <x v="4"/>
    <x v="5"/>
    <s v="CHAD"/>
    <s v="FISHER"/>
    <n v="10089010"/>
    <d v="1899-12-30T17:00:00"/>
    <d v="1899-12-30T21:00:00"/>
    <s v="4"/>
    <n v="156.36000000000001"/>
    <n v="625.44000000000005"/>
    <x v="0"/>
    <m/>
  </r>
  <r>
    <x v="4"/>
    <x v="4"/>
    <x v="5"/>
    <s v="CARLTON"/>
    <s v="GREEN"/>
    <n v="10064329"/>
    <d v="1899-12-30T17:00:00"/>
    <d v="1899-12-30T21:00:00"/>
    <s v="4"/>
    <n v="156.36000000000001"/>
    <n v="625.44000000000005"/>
    <x v="0"/>
    <m/>
  </r>
  <r>
    <x v="4"/>
    <x v="4"/>
    <x v="5"/>
    <s v="THEMBANI"/>
    <s v="SOKOYI"/>
    <n v="10120235"/>
    <d v="1899-12-30T17:00:00"/>
    <d v="1899-12-30T21:00:00"/>
    <s v="4"/>
    <n v="156.36000000000001"/>
    <n v="625.44000000000005"/>
    <x v="0"/>
    <m/>
  </r>
  <r>
    <x v="4"/>
    <x v="4"/>
    <x v="5"/>
    <s v="JOEL"/>
    <s v="STEYN"/>
    <n v="10087559"/>
    <d v="1899-12-30T17:00:00"/>
    <d v="1899-12-30T21:00:00"/>
    <s v="4"/>
    <n v="156.36000000000001"/>
    <n v="625.44000000000005"/>
    <x v="0"/>
    <m/>
  </r>
  <r>
    <x v="4"/>
    <x v="4"/>
    <x v="5"/>
    <s v="XOLELWA"/>
    <s v="MLANJANA"/>
    <n v="10122273"/>
    <d v="1899-12-30T17:00:00"/>
    <d v="1899-12-30T21:00:00"/>
    <s v="4"/>
    <n v="156.36000000000001"/>
    <n v="625.44000000000005"/>
    <x v="0"/>
    <m/>
  </r>
  <r>
    <x v="4"/>
    <x v="4"/>
    <x v="5"/>
    <s v="KAASIEF"/>
    <s v="STERRIS"/>
    <n v="10046140"/>
    <d v="1899-12-30T17:00:00"/>
    <d v="1899-12-30T21:00:00"/>
    <s v="4"/>
    <n v="156.36000000000001"/>
    <n v="625.44000000000005"/>
    <x v="0"/>
    <m/>
  </r>
  <r>
    <x v="4"/>
    <x v="4"/>
    <x v="5"/>
    <s v="NOMFUNDO"/>
    <s v="KANA"/>
    <n v="10113517"/>
    <d v="1899-12-30T17:00:00"/>
    <d v="1899-12-30T21:00:00"/>
    <s v="4"/>
    <n v="156.36000000000001"/>
    <n v="625.44000000000005"/>
    <x v="0"/>
    <m/>
  </r>
  <r>
    <x v="4"/>
    <x v="4"/>
    <x v="5"/>
    <s v="BABALWA"/>
    <s v="KONWAYO"/>
    <n v="10055437"/>
    <d v="1899-12-30T17:00:00"/>
    <d v="1899-12-30T21:00:00"/>
    <s v="4"/>
    <n v="156.36000000000001"/>
    <n v="625.44000000000005"/>
    <x v="0"/>
    <m/>
  </r>
  <r>
    <x v="4"/>
    <x v="4"/>
    <x v="5"/>
    <s v="ANDISWA"/>
    <s v="WAPI"/>
    <n v="10119067"/>
    <d v="1899-12-30T17:00:00"/>
    <d v="1899-12-30T21:00:00"/>
    <s v="4"/>
    <n v="156.36000000000001"/>
    <n v="625.44000000000005"/>
    <x v="0"/>
    <m/>
  </r>
  <r>
    <x v="4"/>
    <x v="4"/>
    <x v="5"/>
    <s v="NONTSINGISELO"/>
    <s v="MALI"/>
    <n v="10109583"/>
    <d v="1899-12-30T17:00:00"/>
    <d v="1899-12-30T21:00:00"/>
    <s v="4"/>
    <n v="156.36000000000001"/>
    <n v="625.44000000000005"/>
    <x v="0"/>
    <m/>
  </r>
  <r>
    <x v="4"/>
    <x v="4"/>
    <x v="5"/>
    <s v="ATHONENE"/>
    <s v="MCLEAN"/>
    <n v="10083441"/>
    <d v="1899-12-30T17:00:00"/>
    <d v="1899-12-30T21:00:00"/>
    <s v="4"/>
    <n v="156.36000000000001"/>
    <n v="625.44000000000005"/>
    <x v="0"/>
    <m/>
  </r>
  <r>
    <x v="4"/>
    <x v="4"/>
    <x v="5"/>
    <s v="CURT"/>
    <s v="WILLIAMS"/>
    <n v="10087445"/>
    <d v="1899-12-30T17:00:00"/>
    <d v="1899-12-30T21:00:00"/>
    <s v="4"/>
    <n v="156.36000000000001"/>
    <n v="625.44000000000005"/>
    <x v="0"/>
    <m/>
  </r>
  <r>
    <x v="4"/>
    <x v="4"/>
    <x v="5"/>
    <s v="RAYVONNE"/>
    <s v="RUITERS"/>
    <n v="10064883"/>
    <d v="1899-12-30T17:00:00"/>
    <d v="1899-12-30T21:00:00"/>
    <s v="4"/>
    <n v="156.36000000000001"/>
    <n v="625.44000000000005"/>
    <x v="0"/>
    <m/>
  </r>
  <r>
    <x v="4"/>
    <x v="4"/>
    <x v="5"/>
    <s v="NAJEMUNISA"/>
    <s v="LARNIE"/>
    <n v="10046442"/>
    <d v="1899-12-30T17:00:00"/>
    <d v="1899-12-30T21:00:00"/>
    <s v="4"/>
    <n v="156.36000000000001"/>
    <n v="625.44000000000005"/>
    <x v="0"/>
    <m/>
  </r>
  <r>
    <x v="4"/>
    <x v="4"/>
    <x v="5"/>
    <s v="SIBUSISO"/>
    <s v="NIKELO"/>
    <n v="10118313"/>
    <d v="1899-12-30T13:00:00"/>
    <d v="1899-12-30T19:30:00"/>
    <s v="6.5"/>
    <n v="156.36000000000001"/>
    <n v="1016.3400000000001"/>
    <x v="0"/>
    <m/>
  </r>
  <r>
    <x v="4"/>
    <x v="4"/>
    <x v="5"/>
    <s v="SANDILE"/>
    <s v="FILITA"/>
    <n v="10118635"/>
    <d v="1899-12-30T13:00:00"/>
    <d v="1899-12-30T19:30:00"/>
    <s v="6.5"/>
    <n v="156.36000000000001"/>
    <n v="1016.3400000000001"/>
    <x v="0"/>
    <m/>
  </r>
  <r>
    <x v="4"/>
    <x v="4"/>
    <x v="5"/>
    <s v="ZOLEKA"/>
    <s v="ZOVUYO"/>
    <n v="10119808"/>
    <d v="1899-12-30T13:00:00"/>
    <d v="1899-12-30T19:30:00"/>
    <s v="6.5"/>
    <n v="156.36000000000001"/>
    <n v="1016.3400000000001"/>
    <x v="0"/>
    <m/>
  </r>
  <r>
    <x v="4"/>
    <x v="4"/>
    <x v="5"/>
    <s v="PATRICIA"/>
    <s v="SULEMAN"/>
    <n v="10018935"/>
    <d v="1899-12-30T18:00:00"/>
    <d v="1899-12-30T21:00:00"/>
    <s v="3"/>
    <n v="156.36000000000001"/>
    <n v="469.08000000000004"/>
    <x v="0"/>
    <m/>
  </r>
  <r>
    <x v="4"/>
    <x v="4"/>
    <x v="5"/>
    <s v="WASEEM"/>
    <s v="ABRAHAMS"/>
    <n v="10118903"/>
    <d v="1899-12-30T18:00:00"/>
    <d v="1899-12-30T21:00:00"/>
    <s v="3"/>
    <n v="156.36000000000001"/>
    <n v="469.08000000000004"/>
    <x v="0"/>
    <m/>
  </r>
  <r>
    <x v="5"/>
    <x v="5"/>
    <x v="1"/>
    <s v="MERVYN"/>
    <s v="JACOBS"/>
    <n v="1000422"/>
    <d v="1899-12-30T04:30:00"/>
    <d v="1899-12-30T07:00:00"/>
    <s v="2.5"/>
    <n v="411.22"/>
    <n v="1028.0500000000002"/>
    <x v="0"/>
    <m/>
  </r>
  <r>
    <x v="5"/>
    <x v="5"/>
    <x v="2"/>
    <s v="LINDA"/>
    <s v="GANTSHO"/>
    <n v="10008961"/>
    <d v="1899-12-30T04:30:00"/>
    <d v="1899-12-30T07:30:00"/>
    <s v="3"/>
    <n v="297.32"/>
    <n v="891.96"/>
    <x v="0"/>
    <m/>
  </r>
  <r>
    <x v="5"/>
    <x v="5"/>
    <x v="3"/>
    <s v="NANGAMSO"/>
    <s v="MATEYISI"/>
    <n v="10055435"/>
    <d v="1899-12-30T04:30:00"/>
    <d v="1899-12-30T07:30:00"/>
    <s v="3"/>
    <n v="232.04"/>
    <n v="696.12"/>
    <x v="0"/>
    <m/>
  </r>
  <r>
    <x v="5"/>
    <x v="5"/>
    <x v="3"/>
    <s v="BAGGIO"/>
    <s v="VAN NIEKERK"/>
    <n v="10041721"/>
    <d v="1899-12-30T04:30:00"/>
    <d v="1899-12-30T08:30:00"/>
    <s v="4"/>
    <n v="232.04"/>
    <n v="928.16"/>
    <x v="0"/>
    <m/>
  </r>
  <r>
    <x v="5"/>
    <x v="5"/>
    <x v="4"/>
    <s v="ANELE"/>
    <s v="MQAYI"/>
    <n v="10038889"/>
    <d v="1899-12-30T04:30:00"/>
    <d v="1899-12-30T07:30:00"/>
    <s v="3"/>
    <n v="200.05"/>
    <n v="600.15000000000009"/>
    <x v="0"/>
    <m/>
  </r>
  <r>
    <x v="5"/>
    <x v="5"/>
    <x v="4"/>
    <s v="ANDRE'"/>
    <s v="FORTUIN"/>
    <n v="10038924"/>
    <d v="1899-12-30T04:30:00"/>
    <d v="1899-12-30T07:30:00"/>
    <s v="3"/>
    <n v="200.05"/>
    <n v="600.15000000000009"/>
    <x v="0"/>
    <m/>
  </r>
  <r>
    <x v="5"/>
    <x v="5"/>
    <x v="4"/>
    <s v="WALEED"/>
    <s v="ABDURAHMAN"/>
    <n v="10118935"/>
    <d v="1899-12-30T04:30:00"/>
    <d v="1899-12-30T07:30:00"/>
    <s v="3"/>
    <n v="200.05"/>
    <n v="600.15000000000009"/>
    <x v="0"/>
    <m/>
  </r>
  <r>
    <x v="5"/>
    <x v="5"/>
    <x v="4"/>
    <s v="NOMBULELO"/>
    <s v="NZIWENI"/>
    <n v="10046162"/>
    <d v="1899-12-30T04:30:00"/>
    <d v="1899-12-30T08:30:00"/>
    <s v="4"/>
    <n v="200.05"/>
    <n v="800.2"/>
    <x v="0"/>
    <m/>
  </r>
  <r>
    <x v="5"/>
    <x v="5"/>
    <x v="4"/>
    <s v="ALLY"/>
    <s v="MAY"/>
    <n v="10032539"/>
    <d v="1899-12-30T04:30:00"/>
    <d v="1899-12-30T08:30:00"/>
    <s v="4"/>
    <n v="200.05"/>
    <n v="800.2"/>
    <x v="0"/>
    <m/>
  </r>
  <r>
    <x v="5"/>
    <x v="5"/>
    <x v="5"/>
    <s v="SIBUSISO"/>
    <s v="NIKELO"/>
    <n v="10118313"/>
    <d v="1899-12-30T04:30:00"/>
    <d v="1899-12-30T07:30:00"/>
    <s v="3"/>
    <n v="200.05"/>
    <n v="600.15000000000009"/>
    <x v="0"/>
    <m/>
  </r>
  <r>
    <x v="5"/>
    <x v="5"/>
    <x v="5"/>
    <s v="ZOLEKA"/>
    <s v="ZOVUYO"/>
    <n v="10119808"/>
    <d v="1899-12-30T04:30:00"/>
    <d v="1899-12-30T07:30:00"/>
    <s v="3"/>
    <n v="156.36000000000001"/>
    <n v="469.08000000000004"/>
    <x v="0"/>
    <m/>
  </r>
  <r>
    <x v="5"/>
    <x v="5"/>
    <x v="5"/>
    <s v="SANDILE"/>
    <s v="FILITA"/>
    <n v="10118635"/>
    <d v="1899-12-30T04:30:00"/>
    <d v="1899-12-30T07:30:00"/>
    <s v="3"/>
    <n v="156.36000000000001"/>
    <n v="469.08000000000004"/>
    <x v="0"/>
    <m/>
  </r>
  <r>
    <x v="5"/>
    <x v="5"/>
    <x v="5"/>
    <s v="CURT"/>
    <s v="WILLIAMS"/>
    <n v="10087445"/>
    <d v="1899-12-30T04:30:00"/>
    <d v="1899-12-30T08:30:00"/>
    <s v="4"/>
    <n v="156.36000000000001"/>
    <n v="625.44000000000005"/>
    <x v="0"/>
    <m/>
  </r>
  <r>
    <x v="5"/>
    <x v="5"/>
    <x v="5"/>
    <s v="CHAD"/>
    <s v="FISHER"/>
    <n v="10089010"/>
    <d v="1899-12-30T04:30:00"/>
    <d v="1899-12-30T08:30:00"/>
    <s v="4"/>
    <n v="156.36000000000001"/>
    <n v="625.44000000000005"/>
    <x v="0"/>
    <m/>
  </r>
  <r>
    <x v="5"/>
    <x v="5"/>
    <x v="5"/>
    <s v="CARLTON"/>
    <s v="GREEN"/>
    <n v="10064329"/>
    <d v="1899-12-30T04:30:00"/>
    <d v="1899-12-30T08:30:00"/>
    <s v="4"/>
    <n v="156.36000000000001"/>
    <n v="625.44000000000005"/>
    <x v="0"/>
    <m/>
  </r>
  <r>
    <x v="5"/>
    <x v="5"/>
    <x v="5"/>
    <s v="XOLELWA"/>
    <s v="MLANJANA"/>
    <n v="10122273"/>
    <d v="1899-12-30T04:30:00"/>
    <d v="1899-12-30T08:30:00"/>
    <s v="4"/>
    <n v="156.36000000000001"/>
    <n v="625.44000000000005"/>
    <x v="0"/>
    <m/>
  </r>
  <r>
    <x v="5"/>
    <x v="5"/>
    <x v="5"/>
    <s v="ATHONENE"/>
    <s v="MCLEAN"/>
    <n v="10083441"/>
    <d v="1899-12-30T04:30:00"/>
    <d v="1899-12-30T08:30:00"/>
    <s v="4"/>
    <n v="156.36000000000001"/>
    <n v="625.44000000000005"/>
    <x v="0"/>
    <m/>
  </r>
  <r>
    <x v="5"/>
    <x v="5"/>
    <x v="5"/>
    <s v="BABALWA"/>
    <s v="KONWAYO"/>
    <n v="10055437"/>
    <d v="1899-12-30T04:30:00"/>
    <d v="1899-12-30T08:30:00"/>
    <s v="4"/>
    <n v="156.36000000000001"/>
    <n v="625.44000000000005"/>
    <x v="0"/>
    <m/>
  </r>
  <r>
    <x v="5"/>
    <x v="5"/>
    <x v="5"/>
    <s v="NAJEMUNISA"/>
    <s v="LARNIE"/>
    <n v="10046442"/>
    <d v="1899-12-30T04:30:00"/>
    <d v="1899-12-30T08:30:00"/>
    <s v="4"/>
    <n v="156.36000000000001"/>
    <n v="625.44000000000005"/>
    <x v="0"/>
    <m/>
  </r>
  <r>
    <x v="5"/>
    <x v="5"/>
    <x v="5"/>
    <s v="MICHEALA"/>
    <s v="JANSEN"/>
    <n v="10111595"/>
    <d v="1899-12-30T04:30:00"/>
    <d v="1899-12-30T08:30:00"/>
    <s v="4"/>
    <n v="156.36000000000001"/>
    <n v="625.44000000000005"/>
    <x v="0"/>
    <m/>
  </r>
  <r>
    <x v="5"/>
    <x v="5"/>
    <x v="5"/>
    <s v="THEMBANI"/>
    <s v="SOKOYI"/>
    <n v="10120235"/>
    <d v="1899-12-30T04:30:00"/>
    <d v="1899-12-30T08:30:00"/>
    <s v="4"/>
    <n v="156.36000000000001"/>
    <n v="625.44000000000005"/>
    <x v="0"/>
    <m/>
  </r>
  <r>
    <x v="5"/>
    <x v="5"/>
    <x v="5"/>
    <s v="NONTSINGISELO"/>
    <s v="MALI"/>
    <n v="10109583"/>
    <d v="1899-12-30T04:30:00"/>
    <d v="1899-12-30T08:30:00"/>
    <s v="4"/>
    <n v="156.36000000000001"/>
    <n v="625.44000000000005"/>
    <x v="0"/>
    <m/>
  </r>
  <r>
    <x v="5"/>
    <x v="5"/>
    <x v="5"/>
    <s v="KAASIEF"/>
    <s v="STERRSI"/>
    <n v="10046140"/>
    <d v="1899-12-30T04:30:00"/>
    <d v="1899-12-30T08:30:00"/>
    <s v="4"/>
    <n v="156.36000000000001"/>
    <n v="625.44000000000005"/>
    <x v="0"/>
    <m/>
  </r>
  <r>
    <x v="5"/>
    <x v="5"/>
    <x v="5"/>
    <s v="RAYVONNE "/>
    <s v="RUITERS"/>
    <n v="10064883"/>
    <d v="1899-12-30T04:30:00"/>
    <d v="1899-12-30T08:30:00"/>
    <s v="4"/>
    <n v="156.36000000000001"/>
    <n v="625.44000000000005"/>
    <x v="0"/>
    <m/>
  </r>
  <r>
    <x v="5"/>
    <x v="5"/>
    <x v="5"/>
    <s v="NOMFUNDO"/>
    <s v="KANA"/>
    <n v="10113517"/>
    <d v="1899-12-30T04:30:00"/>
    <d v="1899-12-30T08:30:00"/>
    <s v="4"/>
    <n v="156.36000000000001"/>
    <n v="625.44000000000005"/>
    <x v="0"/>
    <m/>
  </r>
  <r>
    <x v="6"/>
    <x v="5"/>
    <x v="0"/>
    <s v="NOKWANELE"/>
    <s v="SINDUKU"/>
    <n v="10008599"/>
    <d v="1899-12-30T16:00:00"/>
    <d v="1899-12-30T18:00:00"/>
    <s v="2"/>
    <n v="529.23"/>
    <n v="1058.46"/>
    <x v="0"/>
    <m/>
  </r>
  <r>
    <x v="6"/>
    <x v="5"/>
    <x v="1"/>
    <s v="MERVIN"/>
    <s v="JACOBS"/>
    <n v="10004222"/>
    <d v="1899-12-30T15:00:00"/>
    <d v="1899-12-30T16:00:00"/>
    <s v="1.5"/>
    <n v="411.22"/>
    <n v="616.83000000000004"/>
    <x v="0"/>
    <m/>
  </r>
  <r>
    <x v="6"/>
    <x v="5"/>
    <x v="2"/>
    <s v="LINDA"/>
    <s v="GANTSHO"/>
    <n v="10008961"/>
    <d v="1899-12-30T16:00:00"/>
    <d v="1899-12-30T21:00:00"/>
    <s v="5"/>
    <n v="297.32"/>
    <n v="1486.6"/>
    <x v="0"/>
    <m/>
  </r>
  <r>
    <x v="6"/>
    <x v="5"/>
    <x v="2"/>
    <s v="EUGENE"/>
    <s v="GALETTA"/>
    <n v="10003160"/>
    <d v="1899-12-30T17:00:00"/>
    <d v="1899-12-30T19:30:00"/>
    <s v="2.5"/>
    <n v="297.32"/>
    <n v="743.3"/>
    <x v="0"/>
    <m/>
  </r>
  <r>
    <x v="6"/>
    <x v="5"/>
    <x v="3"/>
    <s v="DENVER"/>
    <s v="LINKS"/>
    <n v="10041394"/>
    <d v="1899-12-30T18:00:00"/>
    <d v="1899-12-30T21:00:00"/>
    <s v="4"/>
    <n v="232.04"/>
    <n v="928.16"/>
    <x v="0"/>
    <m/>
  </r>
  <r>
    <x v="6"/>
    <x v="5"/>
    <x v="3"/>
    <s v="NANGAMSO"/>
    <s v="MATEYISI"/>
    <n v="10055435"/>
    <d v="1899-12-30T18:00:00"/>
    <d v="1899-12-30T21:00:00"/>
    <s v="5"/>
    <n v="232.04"/>
    <n v="1160.2"/>
    <x v="0"/>
    <m/>
  </r>
  <r>
    <x v="6"/>
    <x v="5"/>
    <x v="4"/>
    <s v="NOMBULELO"/>
    <s v="NZIWENI"/>
    <n v="10046162"/>
    <d v="1899-12-30T17:00:00"/>
    <d v="1899-12-30T21:00:00"/>
    <s v="4"/>
    <n v="200.05"/>
    <n v="800.2"/>
    <x v="0"/>
    <m/>
  </r>
  <r>
    <x v="6"/>
    <x v="5"/>
    <x v="4"/>
    <s v="ALLY"/>
    <s v="MAY"/>
    <n v="10032539"/>
    <d v="1899-12-30T17:00:00"/>
    <d v="1899-12-30T21:00:00"/>
    <s v="4"/>
    <n v="200.05"/>
    <n v="800.2"/>
    <x v="0"/>
    <m/>
  </r>
  <r>
    <x v="6"/>
    <x v="5"/>
    <x v="4"/>
    <s v="MICHAEL"/>
    <s v="MAY"/>
    <n v="10038047"/>
    <d v="1899-12-30T17:00:00"/>
    <d v="1899-12-30T21:00:00"/>
    <s v="4"/>
    <n v="200.05"/>
    <n v="800.2"/>
    <x v="0"/>
    <m/>
  </r>
  <r>
    <x v="6"/>
    <x v="5"/>
    <x v="4"/>
    <s v="NTOMBEKHAYA"/>
    <s v="NCUBUKEZI"/>
    <n v="10020488"/>
    <d v="1899-12-30T17:00:00"/>
    <d v="1899-12-30T21:00:00"/>
    <s v="4"/>
    <n v="200.05"/>
    <n v="800.2"/>
    <x v="0"/>
    <m/>
  </r>
  <r>
    <x v="6"/>
    <x v="5"/>
    <x v="4"/>
    <s v="ANDRE'"/>
    <s v="FORTUIN"/>
    <n v="10038924"/>
    <d v="1899-12-30T18:00:00"/>
    <d v="1899-12-30T21:00:00"/>
    <s v="5"/>
    <n v="200.05"/>
    <n v="1000.25"/>
    <x v="0"/>
    <m/>
  </r>
  <r>
    <x v="6"/>
    <x v="5"/>
    <x v="4"/>
    <s v="ANELE"/>
    <s v="MQAYI"/>
    <n v="10038889"/>
    <d v="1899-12-30T18:00:00"/>
    <d v="1899-12-30T21:00:00"/>
    <s v="5"/>
    <n v="200.05"/>
    <n v="1000.25"/>
    <x v="0"/>
    <m/>
  </r>
  <r>
    <x v="6"/>
    <x v="5"/>
    <x v="4"/>
    <s v="WALEED"/>
    <s v="ABDURAHMAN"/>
    <n v="10118935"/>
    <d v="1899-12-30T18:00:00"/>
    <d v="1899-12-30T21:00:00"/>
    <s v="5"/>
    <n v="200.05"/>
    <n v="1000.25"/>
    <x v="0"/>
    <m/>
  </r>
  <r>
    <x v="6"/>
    <x v="5"/>
    <x v="5"/>
    <s v="RAYVONNE"/>
    <s v="RUITERS"/>
    <n v="10064883"/>
    <d v="1899-12-30T17:00:00"/>
    <d v="1899-12-30T21:00:00"/>
    <s v="4"/>
    <n v="156.36000000000001"/>
    <n v="625.44000000000005"/>
    <x v="0"/>
    <m/>
  </r>
  <r>
    <x v="6"/>
    <x v="5"/>
    <x v="5"/>
    <s v="MICHEALA"/>
    <s v="JANSEN"/>
    <n v="10111595"/>
    <d v="1899-12-30T17:00:00"/>
    <d v="1899-12-30T21:00:00"/>
    <s v="4"/>
    <n v="156.36000000000001"/>
    <n v="625.44000000000005"/>
    <x v="0"/>
    <m/>
  </r>
  <r>
    <x v="6"/>
    <x v="5"/>
    <x v="5"/>
    <s v="NOMFUNDO"/>
    <s v="KANA"/>
    <n v="10113517"/>
    <d v="1899-12-30T17:00:00"/>
    <d v="1899-12-30T21:00:00"/>
    <s v="4"/>
    <n v="156.36000000000001"/>
    <n v="625.44000000000005"/>
    <x v="0"/>
    <m/>
  </r>
  <r>
    <x v="6"/>
    <x v="5"/>
    <x v="5"/>
    <s v="XOLELWA"/>
    <s v="MLANJANA"/>
    <n v="10122273"/>
    <d v="1899-12-30T17:00:00"/>
    <d v="1899-12-30T21:00:00"/>
    <s v="4"/>
    <n v="156.36000000000001"/>
    <n v="625.44000000000005"/>
    <x v="0"/>
    <m/>
  </r>
  <r>
    <x v="6"/>
    <x v="5"/>
    <x v="5"/>
    <s v="THEMBANI"/>
    <s v="SOKOYI"/>
    <n v="10120235"/>
    <d v="1899-12-30T17:00:00"/>
    <d v="1899-12-30T21:00:00"/>
    <s v="4"/>
    <n v="156.36000000000001"/>
    <n v="625.44000000000005"/>
    <x v="0"/>
    <m/>
  </r>
  <r>
    <x v="6"/>
    <x v="5"/>
    <x v="5"/>
    <s v="BABALWA"/>
    <s v="KONWAYO"/>
    <n v="10055437"/>
    <d v="1899-12-30T17:00:00"/>
    <d v="1899-12-30T21:00:00"/>
    <s v="4"/>
    <n v="156.36000000000001"/>
    <n v="625.44000000000005"/>
    <x v="0"/>
    <m/>
  </r>
  <r>
    <x v="6"/>
    <x v="5"/>
    <x v="5"/>
    <s v="NONTSINGISELO"/>
    <s v="MALI"/>
    <n v="10109583"/>
    <d v="1899-12-30T17:00:00"/>
    <d v="1899-12-30T21:00:00"/>
    <s v="4"/>
    <n v="156.36000000000001"/>
    <n v="625.44000000000005"/>
    <x v="0"/>
    <m/>
  </r>
  <r>
    <x v="6"/>
    <x v="5"/>
    <x v="5"/>
    <s v="CHAD"/>
    <s v="FISHER"/>
    <n v="10089010"/>
    <d v="1899-12-30T17:00:00"/>
    <d v="1899-12-30T21:00:00"/>
    <s v="4"/>
    <n v="156.36000000000001"/>
    <n v="625.44000000000005"/>
    <x v="0"/>
    <m/>
  </r>
  <r>
    <x v="6"/>
    <x v="5"/>
    <x v="5"/>
    <s v="CARLTON"/>
    <s v="GREEN"/>
    <n v="10064329"/>
    <d v="1899-12-30T17:00:00"/>
    <d v="1899-12-30T21:00:00"/>
    <s v="4"/>
    <n v="156.36000000000001"/>
    <n v="625.44000000000005"/>
    <x v="0"/>
    <m/>
  </r>
  <r>
    <x v="6"/>
    <x v="5"/>
    <x v="5"/>
    <s v="JOEL"/>
    <s v="STEYN"/>
    <n v="10087559"/>
    <d v="1899-12-30T17:00:00"/>
    <d v="1899-12-30T21:00:00"/>
    <s v="4"/>
    <n v="156.36000000000001"/>
    <n v="625.44000000000005"/>
    <x v="0"/>
    <m/>
  </r>
  <r>
    <x v="6"/>
    <x v="5"/>
    <x v="5"/>
    <s v="ATHONENE"/>
    <s v="MCLEAN"/>
    <n v="10083441"/>
    <d v="1899-12-30T17:00:00"/>
    <d v="1899-12-30T21:00:00"/>
    <s v="4"/>
    <n v="156.36000000000001"/>
    <n v="625.44000000000005"/>
    <x v="0"/>
    <m/>
  </r>
  <r>
    <x v="6"/>
    <x v="5"/>
    <x v="5"/>
    <s v="CURT"/>
    <s v="WILLIAMS"/>
    <n v="10087445"/>
    <d v="1899-12-30T17:00:00"/>
    <d v="1899-12-30T21:00:00"/>
    <s v="4"/>
    <n v="156.36000000000001"/>
    <n v="625.44000000000005"/>
    <x v="0"/>
    <m/>
  </r>
  <r>
    <x v="6"/>
    <x v="5"/>
    <x v="5"/>
    <s v="KAASIEF"/>
    <s v="STERRIS"/>
    <n v="10046140"/>
    <d v="1899-12-30T17:00:00"/>
    <d v="1899-12-30T21:00:00"/>
    <s v="4"/>
    <n v="156.36000000000001"/>
    <n v="625.44000000000005"/>
    <x v="0"/>
    <m/>
  </r>
  <r>
    <x v="6"/>
    <x v="5"/>
    <x v="5"/>
    <s v="NAJEMUNISA"/>
    <s v="LARNIE"/>
    <n v="10046442"/>
    <d v="1899-12-30T17:00:00"/>
    <d v="1899-12-30T21:00:00"/>
    <s v="4"/>
    <n v="156.36000000000001"/>
    <n v="625.44000000000005"/>
    <x v="0"/>
    <m/>
  </r>
  <r>
    <x v="6"/>
    <x v="5"/>
    <x v="5"/>
    <s v="WASEEM"/>
    <s v="ABRAHAMS"/>
    <n v="10118903"/>
    <d v="1899-12-30T18:00:00"/>
    <d v="1899-12-30T21:00:00"/>
    <s v="2"/>
    <n v="156.36000000000001"/>
    <n v="312.72000000000003"/>
    <x v="0"/>
    <m/>
  </r>
  <r>
    <x v="6"/>
    <x v="5"/>
    <x v="5"/>
    <s v="PATRICIA"/>
    <s v="SULEMAN"/>
    <n v="10018973"/>
    <d v="1899-12-30T18:00:00"/>
    <d v="1899-12-30T21:00:00"/>
    <s v="2"/>
    <n v="156.36000000000001"/>
    <n v="312.72000000000003"/>
    <x v="0"/>
    <m/>
  </r>
  <r>
    <x v="6"/>
    <x v="5"/>
    <x v="5"/>
    <s v="SIBUSISO"/>
    <s v="NIKELO"/>
    <n v="10118313"/>
    <d v="1899-12-30T18:00:00"/>
    <d v="1899-12-30T21:00:00"/>
    <s v="5"/>
    <n v="156.36000000000001"/>
    <n v="781.80000000000007"/>
    <x v="0"/>
    <m/>
  </r>
  <r>
    <x v="6"/>
    <x v="5"/>
    <x v="5"/>
    <s v="ZOLEKA"/>
    <s v="ZOVUYO"/>
    <n v="10119808"/>
    <d v="1899-12-30T18:00:00"/>
    <d v="1899-12-30T21:00:00"/>
    <s v="5"/>
    <n v="156.36000000000001"/>
    <n v="781.80000000000007"/>
    <x v="0"/>
    <m/>
  </r>
  <r>
    <x v="6"/>
    <x v="5"/>
    <x v="5"/>
    <s v="SANDILE"/>
    <s v="FILITA"/>
    <n v="10118635"/>
    <d v="1899-12-30T18:00:00"/>
    <d v="1899-12-30T21:00:00"/>
    <s v="5"/>
    <n v="156.36000000000001"/>
    <n v="781.80000000000007"/>
    <x v="0"/>
    <m/>
  </r>
  <r>
    <x v="7"/>
    <x v="6"/>
    <x v="1"/>
    <s v="MERVIN"/>
    <s v="JACOBS"/>
    <n v="10004222"/>
    <s v="06:00"/>
    <d v="1899-12-30T07:30:00"/>
    <s v="1.5"/>
    <n v="274.95"/>
    <n v="412.42499999999995"/>
    <x v="0"/>
    <m/>
  </r>
  <r>
    <x v="7"/>
    <x v="6"/>
    <x v="2"/>
    <s v="EUGENE"/>
    <s v="GALETTA"/>
    <n v="10003160"/>
    <d v="1899-12-30T06:00:00"/>
    <d v="1899-12-30T18:00:00"/>
    <s v="11.5"/>
    <n v="198.22"/>
    <n v="2279.5300000000002"/>
    <x v="0"/>
    <m/>
  </r>
  <r>
    <x v="7"/>
    <x v="6"/>
    <x v="3"/>
    <s v="BAGGIO"/>
    <s v="VAN NIEKERK"/>
    <n v="10041721"/>
    <d v="1899-12-30T06:00:00"/>
    <d v="1899-12-30T07:30:00"/>
    <s v="1.5"/>
    <n v="154.69999999999999"/>
    <n v="232.04999999999998"/>
    <x v="0"/>
    <m/>
  </r>
  <r>
    <x v="7"/>
    <x v="6"/>
    <x v="4"/>
    <s v="ALLY"/>
    <s v="MAY"/>
    <n v="10035239"/>
    <d v="1899-12-30T06:00:00"/>
    <d v="1899-12-30T07:30:00"/>
    <s v="1.5"/>
    <n v="133.37"/>
    <n v="200.05500000000001"/>
    <x v="0"/>
    <m/>
  </r>
  <r>
    <x v="7"/>
    <x v="6"/>
    <x v="5"/>
    <s v="CURT"/>
    <s v="WILLIAMS"/>
    <n v="10087445"/>
    <d v="1899-12-30T06:00:00"/>
    <d v="1899-12-30T18:00:00"/>
    <s v="11.5"/>
    <n v="104.21"/>
    <n v="1198.415"/>
    <x v="0"/>
    <m/>
  </r>
  <r>
    <x v="7"/>
    <x v="6"/>
    <x v="5"/>
    <s v="BABALWA"/>
    <s v="KONWAYO"/>
    <n v="10055437"/>
    <d v="1899-12-30T06:00:00"/>
    <d v="1899-12-30T18:00:00"/>
    <s v="11.5"/>
    <n v="104.21"/>
    <n v="1198.415"/>
    <x v="0"/>
    <m/>
  </r>
  <r>
    <x v="7"/>
    <x v="6"/>
    <x v="5"/>
    <s v="NOMFUNDO"/>
    <s v="KANA"/>
    <n v="10113517"/>
    <d v="1899-12-30T06:00:00"/>
    <d v="1899-12-30T18:00:00"/>
    <s v="11.5"/>
    <n v="104.21"/>
    <n v="1198.415"/>
    <x v="0"/>
    <m/>
  </r>
  <r>
    <x v="7"/>
    <x v="6"/>
    <x v="5"/>
    <s v="NONTSINGISELO"/>
    <s v="MALI"/>
    <n v="10109583"/>
    <d v="1899-12-30T06:00:00"/>
    <d v="1899-12-30T18:00:00"/>
    <s v="11.5"/>
    <n v="104.21"/>
    <n v="1198.415"/>
    <x v="0"/>
    <m/>
  </r>
  <r>
    <x v="7"/>
    <x v="6"/>
    <x v="5"/>
    <s v="MICHEALA"/>
    <s v="JANSEN"/>
    <n v="10111595"/>
    <d v="1899-12-30T06:00:00"/>
    <d v="1899-12-30T18:00:00"/>
    <s v="11.5"/>
    <n v="104.21"/>
    <n v="1198.415"/>
    <x v="0"/>
    <m/>
  </r>
  <r>
    <x v="7"/>
    <x v="6"/>
    <x v="5"/>
    <s v="ATHONENE"/>
    <s v="MCLEAN"/>
    <n v="10083341"/>
    <d v="1899-12-30T06:00:00"/>
    <d v="1899-12-30T18:00:00"/>
    <s v="11.5"/>
    <n v="104.21"/>
    <n v="1198.415"/>
    <x v="0"/>
    <m/>
  </r>
  <r>
    <x v="7"/>
    <x v="6"/>
    <x v="5"/>
    <s v="CHAD"/>
    <s v="FISHER"/>
    <n v="10089010"/>
    <d v="1899-12-30T06:00:00"/>
    <d v="1899-12-30T07:30:00"/>
    <s v="1.5"/>
    <n v="104.21"/>
    <n v="156.315"/>
    <x v="0"/>
    <m/>
  </r>
  <r>
    <x v="7"/>
    <x v="6"/>
    <x v="5"/>
    <s v="ANDISWA"/>
    <s v="WAPI"/>
    <n v="10119067"/>
    <d v="1899-12-30T06:00:00"/>
    <d v="1899-12-30T07:30:00"/>
    <s v="1.5"/>
    <n v="104.21"/>
    <n v="156.315"/>
    <x v="0"/>
    <m/>
  </r>
  <r>
    <x v="7"/>
    <x v="6"/>
    <x v="5"/>
    <s v="CARLTON"/>
    <s v="GREEN"/>
    <n v="10064329"/>
    <d v="1899-12-30T06:00:00"/>
    <d v="1899-12-30T07:30:00"/>
    <s v="1.5"/>
    <n v="104.21"/>
    <n v="156.315"/>
    <x v="0"/>
    <m/>
  </r>
  <r>
    <x v="7"/>
    <x v="6"/>
    <x v="5"/>
    <s v="KAASIEF"/>
    <s v="STERRIS"/>
    <n v="10046140"/>
    <d v="1899-12-30T06:00:00"/>
    <d v="1899-12-30T07:30:00"/>
    <s v="1.5"/>
    <n v="104.21"/>
    <n v="156.315"/>
    <x v="0"/>
    <m/>
  </r>
  <r>
    <x v="7"/>
    <x v="6"/>
    <x v="5"/>
    <s v="THEMBANI"/>
    <s v="SOKOYI"/>
    <n v="10120235"/>
    <d v="1899-12-30T06:00:00"/>
    <d v="1899-12-30T07:30:00"/>
    <s v="1.5"/>
    <n v="104.21"/>
    <n v="156.315"/>
    <x v="0"/>
    <m/>
  </r>
  <r>
    <x v="8"/>
    <x v="6"/>
    <x v="1"/>
    <s v="MERVIN"/>
    <s v="JACOBS"/>
    <n v="10004222"/>
    <s v="15:30"/>
    <d v="1899-12-30T19:00:00"/>
    <s v="3.5"/>
    <n v="411.22"/>
    <n v="1439.27"/>
    <x v="0"/>
    <m/>
  </r>
  <r>
    <x v="8"/>
    <x v="6"/>
    <x v="2"/>
    <s v="EUGENE"/>
    <s v="GALETTA"/>
    <n v="10003160"/>
    <d v="1899-12-30T17:00:00"/>
    <d v="1899-12-30T18:00:00"/>
    <s v="1"/>
    <n v="297.32"/>
    <n v="297.32"/>
    <x v="0"/>
    <m/>
  </r>
  <r>
    <x v="8"/>
    <x v="6"/>
    <x v="5"/>
    <s v="CURT"/>
    <s v="WILLIAMS"/>
    <n v="10087445"/>
    <d v="1899-12-30T17:00:00"/>
    <d v="1899-12-30T18:00:00"/>
    <s v="1"/>
    <n v="156.36000000000001"/>
    <n v="156.36000000000001"/>
    <x v="0"/>
    <m/>
  </r>
  <r>
    <x v="8"/>
    <x v="6"/>
    <x v="5"/>
    <s v="MICHEALA"/>
    <s v="JANSEN"/>
    <n v="10111595"/>
    <d v="1899-12-30T17:00:00"/>
    <d v="1899-12-30T18:00:00"/>
    <s v="1"/>
    <n v="156.36000000000001"/>
    <n v="156.36000000000001"/>
    <x v="0"/>
    <m/>
  </r>
  <r>
    <x v="8"/>
    <x v="6"/>
    <x v="5"/>
    <s v="ATHONENE"/>
    <s v="MCLEAN"/>
    <n v="10083341"/>
    <d v="1899-12-30T17:00:00"/>
    <d v="1899-12-30T18:00:00"/>
    <s v="1"/>
    <n v="156.36000000000001"/>
    <n v="156.36000000000001"/>
    <x v="0"/>
    <m/>
  </r>
  <r>
    <x v="8"/>
    <x v="6"/>
    <x v="5"/>
    <s v="ANDISWA"/>
    <s v="WAPI"/>
    <n v="10119067"/>
    <d v="1899-12-30T17:00:00"/>
    <d v="1899-12-30T18:00:00"/>
    <s v="1"/>
    <n v="156.36000000000001"/>
    <n v="156.36000000000001"/>
    <x v="0"/>
    <m/>
  </r>
  <r>
    <x v="8"/>
    <x v="6"/>
    <x v="5"/>
    <s v="CARLTON"/>
    <s v="GREEN"/>
    <n v="10064329"/>
    <d v="1899-12-30T17:00:00"/>
    <d v="1899-12-30T18:00:00"/>
    <s v="1"/>
    <n v="156.36000000000001"/>
    <n v="156.36000000000001"/>
    <x v="0"/>
    <m/>
  </r>
  <r>
    <x v="8"/>
    <x v="6"/>
    <x v="5"/>
    <s v="KAASIEF"/>
    <s v="STERRIS"/>
    <n v="10046140"/>
    <d v="1899-12-30T17:00:00"/>
    <d v="1899-12-30T18:00:00"/>
    <s v="1.5"/>
    <n v="156.36000000000001"/>
    <n v="234.54000000000002"/>
    <x v="0"/>
    <m/>
  </r>
  <r>
    <x v="1"/>
    <x v="7"/>
    <x v="1"/>
    <s v="MERVIN"/>
    <s v="JACOBS"/>
    <n v="10004222"/>
    <s v="04:00"/>
    <d v="1899-12-30T07:00:00"/>
    <s v="3.5"/>
    <n v="411.22"/>
    <n v="1439.27"/>
    <x v="0"/>
    <m/>
  </r>
  <r>
    <x v="1"/>
    <x v="7"/>
    <x v="2"/>
    <s v="EUGENE"/>
    <s v="GALETTA"/>
    <n v="10003160"/>
    <s v="04:00"/>
    <d v="1899-12-30T08:30:00"/>
    <s v="4.5"/>
    <n v="397.32"/>
    <n v="1787.94"/>
    <x v="0"/>
    <m/>
  </r>
  <r>
    <x v="1"/>
    <x v="7"/>
    <x v="3"/>
    <s v="BAGGIO"/>
    <s v="VAN NIEKERK"/>
    <n v="10041721"/>
    <s v="04:00"/>
    <d v="1899-12-30T08:30:00"/>
    <s v="4.5"/>
    <n v="232.04"/>
    <n v="1044.18"/>
    <x v="0"/>
    <m/>
  </r>
  <r>
    <x v="1"/>
    <x v="7"/>
    <x v="4"/>
    <s v="ALLY"/>
    <s v="MAY"/>
    <n v="10035239"/>
    <s v="04:00"/>
    <d v="1899-12-30T08:30:00"/>
    <s v="4.5"/>
    <n v="200.05"/>
    <n v="900.22500000000002"/>
    <x v="0"/>
    <m/>
  </r>
  <r>
    <x v="1"/>
    <x v="7"/>
    <x v="4"/>
    <s v="NOMBULELO"/>
    <s v="NZIWENI"/>
    <n v="10046162"/>
    <s v="03:30"/>
    <d v="1899-12-30T08:30:00"/>
    <s v="5"/>
    <n v="200.05"/>
    <n v="1000.25"/>
    <x v="0"/>
    <m/>
  </r>
  <r>
    <x v="1"/>
    <x v="7"/>
    <x v="4"/>
    <s v="XOLA"/>
    <s v="NGAVULA"/>
    <n v="10038088"/>
    <s v="04:00"/>
    <d v="1899-12-30T08:30:00"/>
    <s v="4.5"/>
    <n v="200.05"/>
    <n v="900.22500000000002"/>
    <x v="0"/>
    <m/>
  </r>
  <r>
    <x v="1"/>
    <x v="7"/>
    <x v="4"/>
    <s v="THOLANG"/>
    <s v="MAKHETHA"/>
    <n v="10038880"/>
    <s v="04:00"/>
    <d v="1899-12-30T08:30:00"/>
    <s v="4.5"/>
    <n v="200.05"/>
    <n v="900.22500000000002"/>
    <x v="0"/>
    <m/>
  </r>
  <r>
    <x v="1"/>
    <x v="7"/>
    <x v="5"/>
    <s v="CURT"/>
    <s v="WILLIAMS"/>
    <n v="10087445"/>
    <s v="04:00"/>
    <d v="1899-12-30T08:30:00"/>
    <s v=".45"/>
    <n v="156.36000000000001"/>
    <n v="70.362000000000009"/>
    <x v="0"/>
    <m/>
  </r>
  <r>
    <x v="1"/>
    <x v="7"/>
    <x v="5"/>
    <s v="NOMFUNDO"/>
    <s v="KANA"/>
    <n v="10113517"/>
    <s v="04:00"/>
    <d v="1899-12-30T08:30:00"/>
    <s v="4.5"/>
    <n v="156.36000000000001"/>
    <n v="703.62000000000012"/>
    <x v="0"/>
    <m/>
  </r>
  <r>
    <x v="1"/>
    <x v="7"/>
    <x v="5"/>
    <s v="NONTSINGISELO"/>
    <s v="MALI"/>
    <n v="10109583"/>
    <s v="04:00"/>
    <d v="1899-12-30T08:30:00"/>
    <s v="4.5"/>
    <n v="156.36000000000001"/>
    <n v="703.62000000000012"/>
    <x v="0"/>
    <m/>
  </r>
  <r>
    <x v="1"/>
    <x v="7"/>
    <x v="5"/>
    <s v="ATHONENE"/>
    <s v="MCLEAN"/>
    <n v="10083341"/>
    <s v="04:00"/>
    <d v="1899-12-30T08:30:00"/>
    <s v="4.5"/>
    <n v="156.36000000000001"/>
    <n v="703.62000000000012"/>
    <x v="0"/>
    <m/>
  </r>
  <r>
    <x v="1"/>
    <x v="7"/>
    <x v="5"/>
    <s v="CHAD"/>
    <s v="FISHER"/>
    <n v="10089010"/>
    <s v="04:00"/>
    <d v="1899-12-30T08:30:00"/>
    <s v="4.5"/>
    <n v="156.36000000000001"/>
    <n v="703.62000000000012"/>
    <x v="0"/>
    <m/>
  </r>
  <r>
    <x v="1"/>
    <x v="7"/>
    <x v="5"/>
    <s v="CARLTON"/>
    <s v="GREEN"/>
    <n v="10064329"/>
    <s v="04:00"/>
    <d v="1899-12-30T08:30:00"/>
    <s v="4.5"/>
    <n v="156.36000000000001"/>
    <n v="703.62000000000012"/>
    <x v="0"/>
    <m/>
  </r>
  <r>
    <x v="1"/>
    <x v="7"/>
    <x v="5"/>
    <s v="KAASIEF"/>
    <s v="STERRIS"/>
    <n v="10046140"/>
    <s v="04:00"/>
    <d v="1899-12-30T08:30:00"/>
    <s v="4.5"/>
    <n v="156.36000000000001"/>
    <n v="703.62000000000012"/>
    <x v="0"/>
    <m/>
  </r>
  <r>
    <x v="1"/>
    <x v="7"/>
    <x v="5"/>
    <s v="NAJEMUNISA"/>
    <s v="LARNIE"/>
    <n v="10046442"/>
    <s v="04:00"/>
    <d v="1899-12-30T08:30:00"/>
    <s v="4.5"/>
    <n v="156.36000000000001"/>
    <n v="703.62000000000012"/>
    <x v="0"/>
    <m/>
  </r>
  <r>
    <x v="1"/>
    <x v="7"/>
    <x v="5"/>
    <s v="XOLELWA"/>
    <s v="MLANJANA"/>
    <n v="10122273"/>
    <s v="04:00"/>
    <d v="1899-12-30T08:30:00"/>
    <s v="4.5"/>
    <n v="156.36000000000001"/>
    <n v="703.62000000000012"/>
    <x v="0"/>
    <m/>
  </r>
  <r>
    <x v="1"/>
    <x v="7"/>
    <x v="5"/>
    <s v="MICHEALA"/>
    <s v="JANSEN"/>
    <n v="10111595"/>
    <s v="03:30"/>
    <d v="1899-12-30T08:30:00"/>
    <s v="5"/>
    <n v="156.36000000000001"/>
    <n v="781.80000000000007"/>
    <x v="0"/>
    <m/>
  </r>
  <r>
    <x v="0"/>
    <x v="0"/>
    <x v="1"/>
    <m/>
    <m/>
    <m/>
    <m/>
    <m/>
    <n v="6.5"/>
    <n v="411.33"/>
    <n v="2673.645"/>
    <x v="1"/>
    <n v="1"/>
  </r>
  <r>
    <x v="1"/>
    <x v="1"/>
    <x v="1"/>
    <m/>
    <m/>
    <m/>
    <m/>
    <m/>
    <n v="8.5"/>
    <n v="411.33"/>
    <n v="3496.3049999999998"/>
    <x v="1"/>
    <n v="1"/>
  </r>
  <r>
    <x v="2"/>
    <x v="2"/>
    <x v="1"/>
    <m/>
    <m/>
    <m/>
    <m/>
    <m/>
    <n v="14"/>
    <n v="411.33"/>
    <n v="5758.62"/>
    <x v="1"/>
    <n v="1"/>
  </r>
  <r>
    <x v="3"/>
    <x v="3"/>
    <x v="1"/>
    <m/>
    <m/>
    <m/>
    <m/>
    <m/>
    <n v="13"/>
    <n v="548.44000000000005"/>
    <n v="7129.7200000000012"/>
    <x v="1"/>
    <n v="1"/>
  </r>
  <r>
    <x v="4"/>
    <x v="4"/>
    <x v="1"/>
    <m/>
    <m/>
    <m/>
    <m/>
    <m/>
    <n v="11"/>
    <n v="411.33"/>
    <n v="4524.63"/>
    <x v="1"/>
    <n v="2"/>
  </r>
  <r>
    <x v="6"/>
    <x v="5"/>
    <x v="1"/>
    <m/>
    <m/>
    <m/>
    <m/>
    <m/>
    <n v="11"/>
    <n v="411.33"/>
    <n v="4524.63"/>
    <x v="1"/>
    <n v="2"/>
  </r>
  <r>
    <x v="7"/>
    <x v="6"/>
    <x v="1"/>
    <m/>
    <m/>
    <m/>
    <m/>
    <m/>
    <n v="10.5"/>
    <n v="274.22000000000003"/>
    <n v="2879.3100000000004"/>
    <x v="1"/>
    <n v="1"/>
  </r>
  <r>
    <x v="0"/>
    <x v="8"/>
    <x v="1"/>
    <m/>
    <m/>
    <m/>
    <m/>
    <m/>
    <n v="10.5"/>
    <n v="411.33"/>
    <n v="4318.9650000000001"/>
    <x v="1"/>
    <n v="2"/>
  </r>
  <r>
    <x v="1"/>
    <x v="7"/>
    <x v="1"/>
    <m/>
    <m/>
    <m/>
    <m/>
    <m/>
    <n v="5"/>
    <n v="411.33"/>
    <n v="2056.65"/>
    <x v="1"/>
    <n v="2"/>
  </r>
  <r>
    <x v="0"/>
    <x v="0"/>
    <x v="6"/>
    <m/>
    <m/>
    <m/>
    <m/>
    <m/>
    <n v="5"/>
    <n v="336.5"/>
    <n v="1682.5"/>
    <x v="1"/>
    <n v="1"/>
  </r>
  <r>
    <x v="1"/>
    <x v="1"/>
    <x v="6"/>
    <m/>
    <m/>
    <m/>
    <m/>
    <m/>
    <n v="13"/>
    <n v="336.5"/>
    <n v="4374.5"/>
    <x v="1"/>
    <n v="2"/>
  </r>
  <r>
    <x v="2"/>
    <x v="2"/>
    <x v="6"/>
    <m/>
    <m/>
    <m/>
    <m/>
    <m/>
    <n v="8.5"/>
    <n v="336.5"/>
    <n v="2860.25"/>
    <x v="1"/>
    <n v="1"/>
  </r>
  <r>
    <x v="3"/>
    <x v="3"/>
    <x v="6"/>
    <m/>
    <m/>
    <m/>
    <m/>
    <m/>
    <n v="12"/>
    <n v="448.66"/>
    <n v="5383.92"/>
    <x v="1"/>
    <n v="1"/>
  </r>
  <r>
    <x v="4"/>
    <x v="4"/>
    <x v="6"/>
    <m/>
    <m/>
    <m/>
    <m/>
    <m/>
    <n v="12.5"/>
    <n v="336.5"/>
    <n v="4206.25"/>
    <x v="1"/>
    <n v="2"/>
  </r>
  <r>
    <x v="6"/>
    <x v="5"/>
    <x v="6"/>
    <m/>
    <m/>
    <m/>
    <m/>
    <m/>
    <n v="14"/>
    <n v="336.5"/>
    <n v="4711"/>
    <x v="1"/>
    <n v="2"/>
  </r>
  <r>
    <x v="7"/>
    <x v="6"/>
    <x v="6"/>
    <m/>
    <m/>
    <m/>
    <m/>
    <m/>
    <n v="18"/>
    <n v="224.33"/>
    <n v="4037.94"/>
    <x v="1"/>
    <n v="2"/>
  </r>
  <r>
    <x v="0"/>
    <x v="8"/>
    <x v="6"/>
    <m/>
    <m/>
    <m/>
    <m/>
    <m/>
    <n v="9.5"/>
    <n v="336.5"/>
    <n v="3196.75"/>
    <x v="1"/>
    <n v="2"/>
  </r>
  <r>
    <x v="1"/>
    <x v="7"/>
    <x v="6"/>
    <m/>
    <m/>
    <m/>
    <m/>
    <m/>
    <n v="3"/>
    <n v="336.5"/>
    <n v="1009.5"/>
    <x v="1"/>
    <n v="1"/>
  </r>
  <r>
    <x v="0"/>
    <x v="0"/>
    <x v="2"/>
    <m/>
    <m/>
    <m/>
    <m/>
    <m/>
    <n v="17.5"/>
    <n v="297.31"/>
    <n v="5202.9250000000002"/>
    <x v="1"/>
    <n v="3"/>
  </r>
  <r>
    <x v="1"/>
    <x v="1"/>
    <x v="2"/>
    <m/>
    <m/>
    <m/>
    <m/>
    <m/>
    <n v="24.5"/>
    <n v="297.31"/>
    <n v="7284.0950000000003"/>
    <x v="1"/>
    <n v="4"/>
  </r>
  <r>
    <x v="2"/>
    <x v="2"/>
    <x v="2"/>
    <m/>
    <m/>
    <m/>
    <m/>
    <m/>
    <n v="28"/>
    <n v="297.31"/>
    <n v="8324.68"/>
    <x v="1"/>
    <n v="3"/>
  </r>
  <r>
    <x v="3"/>
    <x v="3"/>
    <x v="2"/>
    <m/>
    <m/>
    <m/>
    <m/>
    <m/>
    <n v="27.5"/>
    <n v="396.42"/>
    <n v="10901.550000000001"/>
    <x v="1"/>
    <n v="2"/>
  </r>
  <r>
    <x v="4"/>
    <x v="4"/>
    <x v="2"/>
    <m/>
    <m/>
    <m/>
    <m/>
    <m/>
    <n v="27.5"/>
    <n v="297.31"/>
    <n v="8176.0249999999996"/>
    <x v="1"/>
    <n v="3"/>
  </r>
  <r>
    <x v="6"/>
    <x v="5"/>
    <x v="2"/>
    <m/>
    <m/>
    <m/>
    <m/>
    <m/>
    <n v="12.5"/>
    <n v="297.31"/>
    <n v="3716.375"/>
    <x v="1"/>
    <n v="2"/>
  </r>
  <r>
    <x v="7"/>
    <x v="6"/>
    <x v="2"/>
    <m/>
    <m/>
    <m/>
    <m/>
    <m/>
    <n v="17"/>
    <n v="198.21"/>
    <n v="3369.57"/>
    <x v="1"/>
    <n v="2"/>
  </r>
  <r>
    <x v="0"/>
    <x v="8"/>
    <x v="2"/>
    <m/>
    <m/>
    <m/>
    <m/>
    <m/>
    <n v="20"/>
    <n v="297.31"/>
    <n v="5946.2"/>
    <x v="1"/>
    <n v="3"/>
  </r>
  <r>
    <x v="1"/>
    <x v="7"/>
    <x v="2"/>
    <m/>
    <m/>
    <m/>
    <m/>
    <m/>
    <n v="0"/>
    <n v="297.31"/>
    <n v="0"/>
    <x v="1"/>
    <n v="0"/>
  </r>
  <r>
    <x v="0"/>
    <x v="0"/>
    <x v="3"/>
    <m/>
    <m/>
    <m/>
    <m/>
    <m/>
    <n v="11"/>
    <n v="232.03"/>
    <n v="2552.33"/>
    <x v="1"/>
    <n v="3"/>
  </r>
  <r>
    <x v="1"/>
    <x v="1"/>
    <x v="3"/>
    <m/>
    <m/>
    <m/>
    <m/>
    <m/>
    <n v="31.5"/>
    <n v="232.03"/>
    <n v="7308.9449999999997"/>
    <x v="1"/>
    <n v="5"/>
  </r>
  <r>
    <x v="2"/>
    <x v="2"/>
    <x v="3"/>
    <m/>
    <m/>
    <m/>
    <m/>
    <m/>
    <n v="2"/>
    <n v="232.03"/>
    <n v="464.06"/>
    <x v="1"/>
    <n v="1"/>
  </r>
  <r>
    <x v="3"/>
    <x v="3"/>
    <x v="3"/>
    <m/>
    <m/>
    <m/>
    <m/>
    <m/>
    <n v="2"/>
    <n v="309.38"/>
    <n v="618.76"/>
    <x v="1"/>
    <n v="1"/>
  </r>
  <r>
    <x v="4"/>
    <x v="4"/>
    <x v="3"/>
    <m/>
    <m/>
    <m/>
    <m/>
    <m/>
    <n v="21"/>
    <n v="232.03"/>
    <n v="4872.63"/>
    <x v="1"/>
    <n v="5"/>
  </r>
  <r>
    <x v="6"/>
    <x v="5"/>
    <x v="3"/>
    <m/>
    <m/>
    <m/>
    <m/>
    <m/>
    <n v="46"/>
    <n v="232.03"/>
    <n v="10673.38"/>
    <x v="1"/>
    <n v="5"/>
  </r>
  <r>
    <x v="7"/>
    <x v="6"/>
    <x v="3"/>
    <m/>
    <m/>
    <m/>
    <m/>
    <m/>
    <n v="29.5"/>
    <n v="154.69"/>
    <n v="4563.3549999999996"/>
    <x v="1"/>
    <n v="3"/>
  </r>
  <r>
    <x v="0"/>
    <x v="8"/>
    <x v="3"/>
    <m/>
    <m/>
    <m/>
    <m/>
    <m/>
    <n v="25"/>
    <n v="232.03"/>
    <n v="5800.75"/>
    <x v="1"/>
    <n v="5"/>
  </r>
  <r>
    <x v="1"/>
    <x v="7"/>
    <x v="3"/>
    <m/>
    <m/>
    <m/>
    <m/>
    <m/>
    <n v="7"/>
    <n v="232.03"/>
    <n v="1624.21"/>
    <x v="1"/>
    <n v="3"/>
  </r>
  <r>
    <x v="0"/>
    <x v="0"/>
    <x v="4"/>
    <m/>
    <m/>
    <m/>
    <m/>
    <m/>
    <n v="182"/>
    <n v="200.05"/>
    <n v="36409.1"/>
    <x v="1"/>
    <n v="41"/>
  </r>
  <r>
    <x v="1"/>
    <x v="1"/>
    <x v="4"/>
    <m/>
    <m/>
    <m/>
    <m/>
    <m/>
    <n v="221.5"/>
    <n v="200.05"/>
    <n v="44311.075000000004"/>
    <x v="1"/>
    <n v="40"/>
  </r>
  <r>
    <x v="2"/>
    <x v="2"/>
    <x v="4"/>
    <m/>
    <m/>
    <m/>
    <m/>
    <m/>
    <n v="188"/>
    <n v="200.05"/>
    <n v="37609.4"/>
    <x v="1"/>
    <n v="19"/>
  </r>
  <r>
    <x v="3"/>
    <x v="3"/>
    <x v="4"/>
    <m/>
    <m/>
    <m/>
    <m/>
    <m/>
    <n v="142"/>
    <n v="266.74"/>
    <n v="37877.08"/>
    <x v="1"/>
    <n v="16"/>
  </r>
  <r>
    <x v="4"/>
    <x v="4"/>
    <x v="4"/>
    <m/>
    <m/>
    <m/>
    <m/>
    <m/>
    <n v="236"/>
    <n v="200.05"/>
    <n v="47211.8"/>
    <x v="1"/>
    <n v="40"/>
  </r>
  <r>
    <x v="6"/>
    <x v="5"/>
    <x v="4"/>
    <m/>
    <m/>
    <m/>
    <m/>
    <m/>
    <n v="216"/>
    <n v="200.05"/>
    <n v="43210.8"/>
    <x v="1"/>
    <n v="31"/>
  </r>
  <r>
    <x v="7"/>
    <x v="6"/>
    <x v="4"/>
    <m/>
    <m/>
    <m/>
    <m/>
    <m/>
    <n v="132.5"/>
    <n v="133.37"/>
    <n v="17671.525000000001"/>
    <x v="1"/>
    <n v="14"/>
  </r>
  <r>
    <x v="0"/>
    <x v="8"/>
    <x v="4"/>
    <m/>
    <m/>
    <m/>
    <m/>
    <m/>
    <n v="116.5"/>
    <n v="200.05"/>
    <n v="23305.825000000001"/>
    <x v="1"/>
    <n v="24"/>
  </r>
  <r>
    <x v="1"/>
    <x v="7"/>
    <x v="4"/>
    <m/>
    <m/>
    <m/>
    <m/>
    <m/>
    <n v="24"/>
    <n v="200.05"/>
    <n v="4801.2000000000007"/>
    <x v="1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3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Area">
  <location ref="K4:L7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3" showAll="0"/>
    <pivotField axis="axisRow" showAll="0">
      <items count="3">
        <item x="1"/>
        <item x="0"/>
        <item t="default"/>
      </items>
    </pivotField>
    <pivotField showAll="0"/>
  </pivotFields>
  <rowFields count="1">
    <field x="11"/>
  </rowFields>
  <rowItems count="3">
    <i>
      <x/>
    </i>
    <i>
      <x v="1"/>
    </i>
    <i t="grand">
      <x/>
    </i>
  </rowItems>
  <colItems count="1">
    <i/>
  </colItems>
  <dataFields count="1">
    <dataField name="Sum of Total" fld="10" baseField="0" baseItem="0"/>
  </dataFields>
  <formats count="68">
    <format dxfId="112">
      <pivotArea type="all" dataOnly="0" outline="0" fieldPosition="0"/>
    </format>
    <format dxfId="111">
      <pivotArea outline="0" collapsedLevelsAreSubtotals="1" fieldPosition="0"/>
    </format>
    <format dxfId="110">
      <pivotArea field="11" type="button" dataOnly="0" labelOnly="1" outline="0" axis="axisRow" fieldPosition="0"/>
    </format>
    <format dxfId="109">
      <pivotArea dataOnly="0" labelOnly="1" outline="0" axis="axisValues" fieldPosition="0"/>
    </format>
    <format dxfId="108">
      <pivotArea dataOnly="0" labelOnly="1" fieldPosition="0">
        <references count="1">
          <reference field="11" count="0"/>
        </references>
      </pivotArea>
    </format>
    <format dxfId="107">
      <pivotArea dataOnly="0" labelOnly="1" grandRow="1" outline="0" fieldPosition="0"/>
    </format>
    <format dxfId="106">
      <pivotArea dataOnly="0" labelOnly="1" outline="0" axis="axisValues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11" type="button" dataOnly="0" labelOnly="1" outline="0" axis="axisRow" fieldPosition="0"/>
    </format>
    <format dxfId="102">
      <pivotArea dataOnly="0" labelOnly="1" outline="0" axis="axisValues" fieldPosition="0"/>
    </format>
    <format dxfId="101">
      <pivotArea dataOnly="0" labelOnly="1" fieldPosition="0">
        <references count="1">
          <reference field="11" count="0"/>
        </references>
      </pivotArea>
    </format>
    <format dxfId="100">
      <pivotArea dataOnly="0" labelOnly="1" grandRow="1" outline="0" fieldPosition="0"/>
    </format>
    <format dxfId="99">
      <pivotArea dataOnly="0" labelOnly="1" outline="0" axis="axisValues" fieldPosition="0"/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field="11" type="button" dataOnly="0" labelOnly="1" outline="0" axis="axisRow" fieldPosition="0"/>
    </format>
    <format dxfId="95">
      <pivotArea dataOnly="0" labelOnly="1" outline="0" axis="axisValues" fieldPosition="0"/>
    </format>
    <format dxfId="94">
      <pivotArea dataOnly="0" labelOnly="1" fieldPosition="0">
        <references count="1">
          <reference field="11" count="0"/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outline="0" collapsedLevelsAreSubtotals="1" fieldPosition="0"/>
    </format>
    <format dxfId="90">
      <pivotArea dataOnly="0" labelOnly="1" outline="0" axis="axisValues" fieldPosition="0"/>
    </format>
    <format dxfId="89">
      <pivotArea dataOnly="0" labelOnly="1" outline="0" axis="axisValues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11" type="button" dataOnly="0" labelOnly="1" outline="0" axis="axisRow" fieldPosition="0"/>
    </format>
    <format dxfId="85">
      <pivotArea dataOnly="0" labelOnly="1" outline="0" axis="axisValues" fieldPosition="0"/>
    </format>
    <format dxfId="84">
      <pivotArea dataOnly="0" labelOnly="1" fieldPosition="0">
        <references count="1">
          <reference field="11" count="0"/>
        </references>
      </pivotArea>
    </format>
    <format dxfId="83">
      <pivotArea dataOnly="0" labelOnly="1" grandRow="1" outline="0" fieldPosition="0"/>
    </format>
    <format dxfId="82">
      <pivotArea dataOnly="0" labelOnly="1" outline="0" axis="axisValues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11" type="button" dataOnly="0" labelOnly="1" outline="0" axis="axisRow" fieldPosition="0"/>
    </format>
    <format dxfId="78">
      <pivotArea dataOnly="0" labelOnly="1" outline="0" axis="axisValues" fieldPosition="0"/>
    </format>
    <format dxfId="77">
      <pivotArea dataOnly="0" labelOnly="1" fieldPosition="0">
        <references count="1">
          <reference field="11" count="0"/>
        </references>
      </pivotArea>
    </format>
    <format dxfId="76">
      <pivotArea dataOnly="0" labelOnly="1" grandRow="1" outline="0" fieldPosition="0"/>
    </format>
    <format dxfId="75">
      <pivotArea dataOnly="0" labelOnly="1" outline="0" axis="axisValues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11" type="button" dataOnly="0" labelOnly="1" outline="0" axis="axisRow" fieldPosition="0"/>
    </format>
    <format dxfId="71">
      <pivotArea dataOnly="0" labelOnly="1" outline="0" axis="axisValues" fieldPosition="0"/>
    </format>
    <format dxfId="70">
      <pivotArea dataOnly="0" labelOnly="1" fieldPosition="0">
        <references count="1">
          <reference field="11" count="0"/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11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11" count="0"/>
        </references>
      </pivotArea>
    </format>
    <format dxfId="62">
      <pivotArea dataOnly="0" labelOnly="1" grandRow="1" outline="0" fieldPosition="0"/>
    </format>
    <format dxfId="61">
      <pivotArea dataOnly="0" labelOnly="1" outline="0" axis="axisValues" fieldPosition="0"/>
    </format>
    <format dxfId="60">
      <pivotArea dataOnly="0" labelOnly="1" outline="0" axis="axisValues" fieldPosition="0"/>
    </format>
    <format dxfId="59">
      <pivotArea dataOnly="0" labelOnly="1" outline="0" axis="axisValues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11" type="button" dataOnly="0" labelOnly="1" outline="0" axis="axisRow" fieldPosition="0"/>
    </format>
    <format dxfId="55">
      <pivotArea dataOnly="0" labelOnly="1" outline="0" axis="axisValues" fieldPosition="0"/>
    </format>
    <format dxfId="54">
      <pivotArea dataOnly="0" labelOnly="1" fieldPosition="0">
        <references count="1">
          <reference field="11" count="0"/>
        </references>
      </pivotArea>
    </format>
    <format dxfId="53">
      <pivotArea dataOnly="0" labelOnly="1" grandRow="1" outline="0" fieldPosition="0"/>
    </format>
    <format dxfId="52">
      <pivotArea dataOnly="0" labelOnly="1" outline="0" axis="axisValues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11" type="button" dataOnly="0" labelOnly="1" outline="0" axis="axisRow" fieldPosition="0"/>
    </format>
    <format dxfId="48">
      <pivotArea dataOnly="0" labelOnly="1" outline="0" axis="axisValues" fieldPosition="0"/>
    </format>
    <format dxfId="47">
      <pivotArea dataOnly="0" labelOnly="1" fieldPosition="0">
        <references count="1">
          <reference field="11" count="0"/>
        </references>
      </pivotArea>
    </format>
    <format dxfId="46">
      <pivotArea dataOnly="0" labelOnly="1" grandRow="1" outline="0" fieldPosition="0"/>
    </format>
    <format dxfId="4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I40" firstHeaderRow="1" firstDataRow="2" firstDataCol="1"/>
  <pivotFields count="13">
    <pivotField axis="axisRow" showAll="0">
      <items count="10">
        <item x="3"/>
        <item x="4"/>
        <item x="5"/>
        <item x="7"/>
        <item x="2"/>
        <item x="1"/>
        <item x="0"/>
        <item x="8"/>
        <item x="6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8"/>
        <item x="7"/>
        <item t="default"/>
      </items>
    </pivotField>
    <pivotField axis="axisCol" showAll="0">
      <items count="8">
        <item x="0"/>
        <item x="3"/>
        <item x="4"/>
        <item x="5"/>
        <item x="6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numFmtId="43" showAll="0"/>
    <pivotField axis="axisRow" showAll="0">
      <items count="3">
        <item x="1"/>
        <item x="0"/>
        <item t="default"/>
      </items>
    </pivotField>
    <pivotField showAll="0"/>
  </pivotFields>
  <rowFields count="3">
    <field x="11"/>
    <field x="0"/>
    <field x="1"/>
  </rowFields>
  <rowItems count="38">
    <i>
      <x/>
    </i>
    <i r="1">
      <x/>
    </i>
    <i r="2">
      <x v="3"/>
    </i>
    <i r="1">
      <x v="1"/>
    </i>
    <i r="2">
      <x v="4"/>
    </i>
    <i r="1">
      <x v="3"/>
    </i>
    <i r="2">
      <x v="6"/>
    </i>
    <i r="1">
      <x v="4"/>
    </i>
    <i r="2">
      <x v="2"/>
    </i>
    <i r="1">
      <x v="5"/>
    </i>
    <i r="2">
      <x v="1"/>
    </i>
    <i r="2">
      <x v="8"/>
    </i>
    <i r="1">
      <x v="6"/>
    </i>
    <i r="2">
      <x/>
    </i>
    <i r="2">
      <x v="7"/>
    </i>
    <i r="1">
      <x v="8"/>
    </i>
    <i r="2">
      <x v="5"/>
    </i>
    <i>
      <x v="1"/>
    </i>
    <i r="1">
      <x/>
    </i>
    <i r="2">
      <x v="3"/>
    </i>
    <i r="1">
      <x v="1"/>
    </i>
    <i r="2">
      <x v="4"/>
    </i>
    <i r="1">
      <x v="2"/>
    </i>
    <i r="2">
      <x v="5"/>
    </i>
    <i r="1">
      <x v="3"/>
    </i>
    <i r="2">
      <x v="6"/>
    </i>
    <i r="1">
      <x v="4"/>
    </i>
    <i r="2">
      <x v="2"/>
    </i>
    <i r="1">
      <x v="5"/>
    </i>
    <i r="2">
      <x v="1"/>
    </i>
    <i r="2">
      <x v="8"/>
    </i>
    <i r="1">
      <x v="6"/>
    </i>
    <i r="2">
      <x/>
    </i>
    <i r="1">
      <x v="7"/>
    </i>
    <i r="2">
      <x v="6"/>
    </i>
    <i r="1">
      <x v="8"/>
    </i>
    <i r="2">
      <x v="5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Total" fld="10" baseField="0" baseItem="0" numFmtId="43"/>
  </dataFields>
  <formats count="149">
    <format dxfId="261">
      <pivotArea type="all" dataOnly="0" outline="0" fieldPosition="0"/>
    </format>
    <format dxfId="260">
      <pivotArea outline="0" collapsedLevelsAreSubtotals="1" fieldPosition="0"/>
    </format>
    <format dxfId="259">
      <pivotArea type="origin" dataOnly="0" labelOnly="1" outline="0" fieldPosition="0"/>
    </format>
    <format dxfId="258">
      <pivotArea field="2" type="button" dataOnly="0" labelOnly="1" outline="0" axis="axisCol" fieldPosition="0"/>
    </format>
    <format dxfId="257">
      <pivotArea type="topRight" dataOnly="0" labelOnly="1" outline="0" fieldPosition="0"/>
    </format>
    <format dxfId="256">
      <pivotArea field="0" type="button" dataOnly="0" labelOnly="1" outline="0" axis="axisRow" fieldPosition="1"/>
    </format>
    <format dxfId="255">
      <pivotArea dataOnly="0" labelOnly="1" fieldPosition="0">
        <references count="1">
          <reference field="0" count="0"/>
        </references>
      </pivotArea>
    </format>
    <format dxfId="254">
      <pivotArea dataOnly="0" labelOnly="1" grandRow="1" outline="0" fieldPosition="0"/>
    </format>
    <format dxfId="253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252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251">
      <pivotArea dataOnly="0" labelOnly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250">
      <pivotArea dataOnly="0" labelOnly="1" fieldPosition="0">
        <references count="2">
          <reference field="0" count="1" selected="0">
            <x v="3"/>
          </reference>
          <reference field="1" count="1">
            <x v="6"/>
          </reference>
        </references>
      </pivotArea>
    </format>
    <format dxfId="249">
      <pivotArea dataOnly="0" labelOnly="1" fieldPosition="0">
        <references count="2">
          <reference field="0" count="1" selected="0">
            <x v="4"/>
          </reference>
          <reference field="1" count="1">
            <x v="2"/>
          </reference>
        </references>
      </pivotArea>
    </format>
    <format dxfId="248">
      <pivotArea dataOnly="0" labelOnly="1" fieldPosition="0">
        <references count="2">
          <reference field="0" count="1" selected="0">
            <x v="5"/>
          </reference>
          <reference field="1" count="2">
            <x v="1"/>
            <x v="8"/>
          </reference>
        </references>
      </pivotArea>
    </format>
    <format dxfId="247">
      <pivotArea dataOnly="0" labelOnly="1" fieldPosition="0">
        <references count="2">
          <reference field="0" count="1" selected="0">
            <x v="6"/>
          </reference>
          <reference field="1" count="2">
            <x v="0"/>
            <x v="7"/>
          </reference>
        </references>
      </pivotArea>
    </format>
    <format dxfId="246">
      <pivotArea dataOnly="0" labelOnly="1" fieldPosition="0">
        <references count="2">
          <reference field="0" count="1" selected="0">
            <x v="7"/>
          </reference>
          <reference field="1" count="1">
            <x v="6"/>
          </reference>
        </references>
      </pivotArea>
    </format>
    <format dxfId="245">
      <pivotArea dataOnly="0" labelOnly="1" fieldPosition="0">
        <references count="2">
          <reference field="0" count="1" selected="0">
            <x v="8"/>
          </reference>
          <reference field="1" count="1">
            <x v="5"/>
          </reference>
        </references>
      </pivotArea>
    </format>
    <format dxfId="244">
      <pivotArea dataOnly="0" labelOnly="1" fieldPosition="0">
        <references count="1">
          <reference field="2" count="0"/>
        </references>
      </pivotArea>
    </format>
    <format dxfId="243">
      <pivotArea dataOnly="0" labelOnly="1" grandCol="1" outline="0" fieldPosition="0"/>
    </format>
    <format dxfId="242">
      <pivotArea type="all" dataOnly="0" outline="0" fieldPosition="0"/>
    </format>
    <format dxfId="241">
      <pivotArea outline="0" collapsedLevelsAreSubtotals="1" fieldPosition="0"/>
    </format>
    <format dxfId="240">
      <pivotArea type="origin" dataOnly="0" labelOnly="1" outline="0" fieldPosition="0"/>
    </format>
    <format dxfId="239">
      <pivotArea field="2" type="button" dataOnly="0" labelOnly="1" outline="0" axis="axisCol" fieldPosition="0"/>
    </format>
    <format dxfId="238">
      <pivotArea type="topRight" dataOnly="0" labelOnly="1" outline="0" fieldPosition="0"/>
    </format>
    <format dxfId="237">
      <pivotArea field="0" type="button" dataOnly="0" labelOnly="1" outline="0" axis="axisRow" fieldPosition="1"/>
    </format>
    <format dxfId="236">
      <pivotArea dataOnly="0" labelOnly="1" fieldPosition="0">
        <references count="1">
          <reference field="0" count="0"/>
        </references>
      </pivotArea>
    </format>
    <format dxfId="235">
      <pivotArea dataOnly="0" labelOnly="1" grandRow="1" outline="0" fieldPosition="0"/>
    </format>
    <format dxfId="234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233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232">
      <pivotArea dataOnly="0" labelOnly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231">
      <pivotArea dataOnly="0" labelOnly="1" fieldPosition="0">
        <references count="2">
          <reference field="0" count="1" selected="0">
            <x v="3"/>
          </reference>
          <reference field="1" count="1">
            <x v="6"/>
          </reference>
        </references>
      </pivotArea>
    </format>
    <format dxfId="230">
      <pivotArea dataOnly="0" labelOnly="1" fieldPosition="0">
        <references count="2">
          <reference field="0" count="1" selected="0">
            <x v="4"/>
          </reference>
          <reference field="1" count="1">
            <x v="2"/>
          </reference>
        </references>
      </pivotArea>
    </format>
    <format dxfId="229">
      <pivotArea dataOnly="0" labelOnly="1" fieldPosition="0">
        <references count="2">
          <reference field="0" count="1" selected="0">
            <x v="5"/>
          </reference>
          <reference field="1" count="2">
            <x v="1"/>
            <x v="8"/>
          </reference>
        </references>
      </pivotArea>
    </format>
    <format dxfId="228">
      <pivotArea dataOnly="0" labelOnly="1" fieldPosition="0">
        <references count="2">
          <reference field="0" count="1" selected="0">
            <x v="6"/>
          </reference>
          <reference field="1" count="2">
            <x v="0"/>
            <x v="7"/>
          </reference>
        </references>
      </pivotArea>
    </format>
    <format dxfId="227">
      <pivotArea dataOnly="0" labelOnly="1" fieldPosition="0">
        <references count="2">
          <reference field="0" count="1" selected="0">
            <x v="7"/>
          </reference>
          <reference field="1" count="1">
            <x v="6"/>
          </reference>
        </references>
      </pivotArea>
    </format>
    <format dxfId="226">
      <pivotArea dataOnly="0" labelOnly="1" fieldPosition="0">
        <references count="2">
          <reference field="0" count="1" selected="0">
            <x v="8"/>
          </reference>
          <reference field="1" count="1">
            <x v="5"/>
          </reference>
        </references>
      </pivotArea>
    </format>
    <format dxfId="225">
      <pivotArea dataOnly="0" labelOnly="1" fieldPosition="0">
        <references count="1">
          <reference field="2" count="0"/>
        </references>
      </pivotArea>
    </format>
    <format dxfId="224">
      <pivotArea dataOnly="0" labelOnly="1" grandCol="1" outline="0" fieldPosition="0"/>
    </format>
    <format dxfId="223">
      <pivotArea type="all" dataOnly="0" outline="0" fieldPosition="0"/>
    </format>
    <format dxfId="222">
      <pivotArea outline="0" collapsedLevelsAreSubtotals="1" fieldPosition="0"/>
    </format>
    <format dxfId="221">
      <pivotArea type="origin" dataOnly="0" labelOnly="1" outline="0" fieldPosition="0"/>
    </format>
    <format dxfId="220">
      <pivotArea field="2" type="button" dataOnly="0" labelOnly="1" outline="0" axis="axisCol" fieldPosition="0"/>
    </format>
    <format dxfId="219">
      <pivotArea type="topRight" dataOnly="0" labelOnly="1" outline="0" fieldPosition="0"/>
    </format>
    <format dxfId="218">
      <pivotArea field="0" type="button" dataOnly="0" labelOnly="1" outline="0" axis="axisRow" fieldPosition="1"/>
    </format>
    <format dxfId="217">
      <pivotArea dataOnly="0" labelOnly="1" fieldPosition="0">
        <references count="1">
          <reference field="0" count="0"/>
        </references>
      </pivotArea>
    </format>
    <format dxfId="216">
      <pivotArea dataOnly="0" labelOnly="1" grandRow="1" outline="0" fieldPosition="0"/>
    </format>
    <format dxfId="215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214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213">
      <pivotArea dataOnly="0" labelOnly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212">
      <pivotArea dataOnly="0" labelOnly="1" fieldPosition="0">
        <references count="2">
          <reference field="0" count="1" selected="0">
            <x v="3"/>
          </reference>
          <reference field="1" count="1">
            <x v="6"/>
          </reference>
        </references>
      </pivotArea>
    </format>
    <format dxfId="211">
      <pivotArea dataOnly="0" labelOnly="1" fieldPosition="0">
        <references count="2">
          <reference field="0" count="1" selected="0">
            <x v="4"/>
          </reference>
          <reference field="1" count="1">
            <x v="2"/>
          </reference>
        </references>
      </pivotArea>
    </format>
    <format dxfId="210">
      <pivotArea dataOnly="0" labelOnly="1" fieldPosition="0">
        <references count="2">
          <reference field="0" count="1" selected="0">
            <x v="5"/>
          </reference>
          <reference field="1" count="2">
            <x v="1"/>
            <x v="8"/>
          </reference>
        </references>
      </pivotArea>
    </format>
    <format dxfId="209">
      <pivotArea dataOnly="0" labelOnly="1" fieldPosition="0">
        <references count="2">
          <reference field="0" count="1" selected="0">
            <x v="6"/>
          </reference>
          <reference field="1" count="2">
            <x v="0"/>
            <x v="7"/>
          </reference>
        </references>
      </pivotArea>
    </format>
    <format dxfId="208">
      <pivotArea dataOnly="0" labelOnly="1" fieldPosition="0">
        <references count="2">
          <reference field="0" count="1" selected="0">
            <x v="7"/>
          </reference>
          <reference field="1" count="1">
            <x v="6"/>
          </reference>
        </references>
      </pivotArea>
    </format>
    <format dxfId="207">
      <pivotArea dataOnly="0" labelOnly="1" fieldPosition="0">
        <references count="2">
          <reference field="0" count="1" selected="0">
            <x v="8"/>
          </reference>
          <reference field="1" count="1">
            <x v="5"/>
          </reference>
        </references>
      </pivotArea>
    </format>
    <format dxfId="206">
      <pivotArea dataOnly="0" labelOnly="1" fieldPosition="0">
        <references count="1">
          <reference field="2" count="0"/>
        </references>
      </pivotArea>
    </format>
    <format dxfId="205">
      <pivotArea dataOnly="0" labelOnly="1" grandCol="1" outline="0" fieldPosition="0"/>
    </format>
    <format dxfId="204">
      <pivotArea type="all" dataOnly="0" outline="0" fieldPosition="0"/>
    </format>
    <format dxfId="203">
      <pivotArea outline="0" collapsedLevelsAreSubtotals="1" fieldPosition="0"/>
    </format>
    <format dxfId="202">
      <pivotArea type="origin" dataOnly="0" labelOnly="1" outline="0" fieldPosition="0"/>
    </format>
    <format dxfId="201">
      <pivotArea field="2" type="button" dataOnly="0" labelOnly="1" outline="0" axis="axisCol" fieldPosition="0"/>
    </format>
    <format dxfId="200">
      <pivotArea type="topRight" dataOnly="0" labelOnly="1" outline="0" fieldPosition="0"/>
    </format>
    <format dxfId="199">
      <pivotArea field="0" type="button" dataOnly="0" labelOnly="1" outline="0" axis="axisRow" fieldPosition="1"/>
    </format>
    <format dxfId="198">
      <pivotArea dataOnly="0" labelOnly="1" fieldPosition="0">
        <references count="1">
          <reference field="0" count="0"/>
        </references>
      </pivotArea>
    </format>
    <format dxfId="197">
      <pivotArea dataOnly="0" labelOnly="1" grandRow="1" outline="0" fieldPosition="0"/>
    </format>
    <format dxfId="196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195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94">
      <pivotArea dataOnly="0" labelOnly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193">
      <pivotArea dataOnly="0" labelOnly="1" fieldPosition="0">
        <references count="2">
          <reference field="0" count="1" selected="0">
            <x v="3"/>
          </reference>
          <reference field="1" count="1">
            <x v="6"/>
          </reference>
        </references>
      </pivotArea>
    </format>
    <format dxfId="192">
      <pivotArea dataOnly="0" labelOnly="1" fieldPosition="0">
        <references count="2">
          <reference field="0" count="1" selected="0">
            <x v="4"/>
          </reference>
          <reference field="1" count="1">
            <x v="2"/>
          </reference>
        </references>
      </pivotArea>
    </format>
    <format dxfId="191">
      <pivotArea dataOnly="0" labelOnly="1" fieldPosition="0">
        <references count="2">
          <reference field="0" count="1" selected="0">
            <x v="5"/>
          </reference>
          <reference field="1" count="2">
            <x v="1"/>
            <x v="8"/>
          </reference>
        </references>
      </pivotArea>
    </format>
    <format dxfId="190">
      <pivotArea dataOnly="0" labelOnly="1" fieldPosition="0">
        <references count="2">
          <reference field="0" count="1" selected="0">
            <x v="6"/>
          </reference>
          <reference field="1" count="2">
            <x v="0"/>
            <x v="7"/>
          </reference>
        </references>
      </pivotArea>
    </format>
    <format dxfId="189">
      <pivotArea dataOnly="0" labelOnly="1" fieldPosition="0">
        <references count="2">
          <reference field="0" count="1" selected="0">
            <x v="7"/>
          </reference>
          <reference field="1" count="1">
            <x v="6"/>
          </reference>
        </references>
      </pivotArea>
    </format>
    <format dxfId="188">
      <pivotArea dataOnly="0" labelOnly="1" fieldPosition="0">
        <references count="2">
          <reference field="0" count="1" selected="0">
            <x v="8"/>
          </reference>
          <reference field="1" count="1">
            <x v="5"/>
          </reference>
        </references>
      </pivotArea>
    </format>
    <format dxfId="187">
      <pivotArea dataOnly="0" labelOnly="1" fieldPosition="0">
        <references count="1">
          <reference field="2" count="0"/>
        </references>
      </pivotArea>
    </format>
    <format dxfId="186">
      <pivotArea dataOnly="0" labelOnly="1" grandCol="1" outline="0" fieldPosition="0"/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type="origin" dataOnly="0" labelOnly="1" outline="0" fieldPosition="0"/>
    </format>
    <format dxfId="182">
      <pivotArea field="2" type="button" dataOnly="0" labelOnly="1" outline="0" axis="axisCol" fieldPosition="0"/>
    </format>
    <format dxfId="181">
      <pivotArea type="topRight" dataOnly="0" labelOnly="1" outline="0" fieldPosition="0"/>
    </format>
    <format dxfId="180">
      <pivotArea field="0" type="button" dataOnly="0" labelOnly="1" outline="0" axis="axisRow" fieldPosition="1"/>
    </format>
    <format dxfId="179">
      <pivotArea dataOnly="0" labelOnly="1" fieldPosition="0">
        <references count="1">
          <reference field="0" count="0"/>
        </references>
      </pivotArea>
    </format>
    <format dxfId="178">
      <pivotArea dataOnly="0" labelOnly="1" grandRow="1" outline="0" fieldPosition="0"/>
    </format>
    <format dxfId="177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176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75">
      <pivotArea dataOnly="0" labelOnly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174">
      <pivotArea dataOnly="0" labelOnly="1" fieldPosition="0">
        <references count="2">
          <reference field="0" count="1" selected="0">
            <x v="3"/>
          </reference>
          <reference field="1" count="1">
            <x v="6"/>
          </reference>
        </references>
      </pivotArea>
    </format>
    <format dxfId="173">
      <pivotArea dataOnly="0" labelOnly="1" fieldPosition="0">
        <references count="2">
          <reference field="0" count="1" selected="0">
            <x v="4"/>
          </reference>
          <reference field="1" count="1">
            <x v="2"/>
          </reference>
        </references>
      </pivotArea>
    </format>
    <format dxfId="172">
      <pivotArea dataOnly="0" labelOnly="1" fieldPosition="0">
        <references count="2">
          <reference field="0" count="1" selected="0">
            <x v="5"/>
          </reference>
          <reference field="1" count="2">
            <x v="1"/>
            <x v="8"/>
          </reference>
        </references>
      </pivotArea>
    </format>
    <format dxfId="171">
      <pivotArea dataOnly="0" labelOnly="1" fieldPosition="0">
        <references count="2">
          <reference field="0" count="1" selected="0">
            <x v="6"/>
          </reference>
          <reference field="1" count="2">
            <x v="0"/>
            <x v="7"/>
          </reference>
        </references>
      </pivotArea>
    </format>
    <format dxfId="170">
      <pivotArea dataOnly="0" labelOnly="1" fieldPosition="0">
        <references count="2">
          <reference field="0" count="1" selected="0">
            <x v="7"/>
          </reference>
          <reference field="1" count="1">
            <x v="6"/>
          </reference>
        </references>
      </pivotArea>
    </format>
    <format dxfId="169">
      <pivotArea dataOnly="0" labelOnly="1" fieldPosition="0">
        <references count="2">
          <reference field="0" count="1" selected="0">
            <x v="8"/>
          </reference>
          <reference field="1" count="1">
            <x v="5"/>
          </reference>
        </references>
      </pivotArea>
    </format>
    <format dxfId="168">
      <pivotArea dataOnly="0" labelOnly="1" fieldPosition="0">
        <references count="1">
          <reference field="2" count="0"/>
        </references>
      </pivotArea>
    </format>
    <format dxfId="167">
      <pivotArea dataOnly="0" labelOnly="1" grandCol="1" outline="0" fieldPosition="0"/>
    </format>
    <format dxfId="166">
      <pivotArea outline="0" collapsedLevelsAreSubtotals="1" fieldPosition="0"/>
    </format>
    <format dxfId="165">
      <pivotArea outline="0" collapsedLevelsAreSubtotals="1" fieldPosition="0"/>
    </format>
    <format dxfId="164">
      <pivotArea field="2" type="button" dataOnly="0" labelOnly="1" outline="0" axis="axisCol" fieldPosition="0"/>
    </format>
    <format dxfId="163">
      <pivotArea type="topRight" dataOnly="0" labelOnly="1" outline="0" fieldPosition="0"/>
    </format>
    <format dxfId="162">
      <pivotArea dataOnly="0" labelOnly="1" fieldPosition="0">
        <references count="1">
          <reference field="2" count="0"/>
        </references>
      </pivotArea>
    </format>
    <format dxfId="161">
      <pivotArea dataOnly="0" labelOnly="1" grandCol="1" outline="0" fieldPosition="0"/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type="origin" dataOnly="0" labelOnly="1" outline="0" fieldPosition="0"/>
    </format>
    <format dxfId="157">
      <pivotArea field="2" type="button" dataOnly="0" labelOnly="1" outline="0" axis="axisCol" fieldPosition="0"/>
    </format>
    <format dxfId="156">
      <pivotArea type="topRight" dataOnly="0" labelOnly="1" outline="0" fieldPosition="0"/>
    </format>
    <format dxfId="155">
      <pivotArea field="0" type="button" dataOnly="0" labelOnly="1" outline="0" axis="axisRow" fieldPosition="1"/>
    </format>
    <format dxfId="154">
      <pivotArea dataOnly="0" labelOnly="1" fieldPosition="0">
        <references count="1">
          <reference field="0" count="0"/>
        </references>
      </pivotArea>
    </format>
    <format dxfId="153">
      <pivotArea dataOnly="0" labelOnly="1" grandRow="1" outline="0" fieldPosition="0"/>
    </format>
    <format dxfId="152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151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50">
      <pivotArea dataOnly="0" labelOnly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149">
      <pivotArea dataOnly="0" labelOnly="1" fieldPosition="0">
        <references count="2">
          <reference field="0" count="1" selected="0">
            <x v="3"/>
          </reference>
          <reference field="1" count="1">
            <x v="6"/>
          </reference>
        </references>
      </pivotArea>
    </format>
    <format dxfId="148">
      <pivotArea dataOnly="0" labelOnly="1" fieldPosition="0">
        <references count="2">
          <reference field="0" count="1" selected="0">
            <x v="4"/>
          </reference>
          <reference field="1" count="1">
            <x v="2"/>
          </reference>
        </references>
      </pivotArea>
    </format>
    <format dxfId="147">
      <pivotArea dataOnly="0" labelOnly="1" fieldPosition="0">
        <references count="2">
          <reference field="0" count="1" selected="0">
            <x v="5"/>
          </reference>
          <reference field="1" count="2">
            <x v="1"/>
            <x v="8"/>
          </reference>
        </references>
      </pivotArea>
    </format>
    <format dxfId="146">
      <pivotArea dataOnly="0" labelOnly="1" fieldPosition="0">
        <references count="2">
          <reference field="0" count="1" selected="0">
            <x v="6"/>
          </reference>
          <reference field="1" count="2">
            <x v="0"/>
            <x v="7"/>
          </reference>
        </references>
      </pivotArea>
    </format>
    <format dxfId="145">
      <pivotArea dataOnly="0" labelOnly="1" fieldPosition="0">
        <references count="2">
          <reference field="0" count="1" selected="0">
            <x v="7"/>
          </reference>
          <reference field="1" count="1">
            <x v="6"/>
          </reference>
        </references>
      </pivotArea>
    </format>
    <format dxfId="144">
      <pivotArea dataOnly="0" labelOnly="1" fieldPosition="0">
        <references count="2">
          <reference field="0" count="1" selected="0">
            <x v="8"/>
          </reference>
          <reference field="1" count="1">
            <x v="5"/>
          </reference>
        </references>
      </pivotArea>
    </format>
    <format dxfId="143">
      <pivotArea dataOnly="0" labelOnly="1" fieldPosition="0">
        <references count="1">
          <reference field="2" count="0"/>
        </references>
      </pivotArea>
    </format>
    <format dxfId="142">
      <pivotArea dataOnly="0" labelOnly="1" grandCol="1" outline="0" fieldPosition="0"/>
    </format>
    <format dxfId="141">
      <pivotArea grandRow="1" outline="0" collapsedLevelsAreSubtotals="1" fieldPosition="0"/>
    </format>
    <format dxfId="140">
      <pivotArea dataOnly="0" labelOnly="1" grandRow="1" outline="0" fieldPosition="0"/>
    </format>
    <format dxfId="139">
      <pivotArea type="origin" dataOnly="0" labelOnly="1" outline="0" fieldPosition="0"/>
    </format>
    <format dxfId="138">
      <pivotArea field="2" type="button" dataOnly="0" labelOnly="1" outline="0" axis="axisCol" fieldPosition="0"/>
    </format>
    <format dxfId="137">
      <pivotArea type="topRight" dataOnly="0" labelOnly="1" outline="0" fieldPosition="0"/>
    </format>
    <format dxfId="136">
      <pivotArea field="0" type="button" dataOnly="0" labelOnly="1" outline="0" axis="axisRow" fieldPosition="1"/>
    </format>
    <format dxfId="135">
      <pivotArea dataOnly="0" labelOnly="1" fieldPosition="0">
        <references count="1">
          <reference field="2" count="0"/>
        </references>
      </pivotArea>
    </format>
    <format dxfId="134">
      <pivotArea dataOnly="0" labelOnly="1" grandCol="1" outline="0" fieldPosition="0"/>
    </format>
    <format dxfId="133">
      <pivotArea collapsedLevelsAreSubtotals="1" fieldPosition="0">
        <references count="1">
          <reference field="0" count="1">
            <x v="0"/>
          </reference>
        </references>
      </pivotArea>
    </format>
    <format dxfId="132">
      <pivotArea dataOnly="0" labelOnly="1" fieldPosition="0">
        <references count="1">
          <reference field="0" count="1">
            <x v="0"/>
          </reference>
        </references>
      </pivotArea>
    </format>
    <format dxfId="131">
      <pivotArea collapsedLevelsAreSubtotals="1" fieldPosition="0">
        <references count="1">
          <reference field="0" count="1">
            <x v="1"/>
          </reference>
        </references>
      </pivotArea>
    </format>
    <format dxfId="130">
      <pivotArea dataOnly="0" labelOnly="1" fieldPosition="0">
        <references count="1">
          <reference field="0" count="1">
            <x v="1"/>
          </reference>
        </references>
      </pivotArea>
    </format>
    <format dxfId="129">
      <pivotArea dataOnly="0" fieldPosition="0">
        <references count="1">
          <reference field="0" count="1">
            <x v="2"/>
          </reference>
        </references>
      </pivotArea>
    </format>
    <format dxfId="128">
      <pivotArea dataOnly="0" fieldPosition="0">
        <references count="1">
          <reference field="0" count="1">
            <x v="3"/>
          </reference>
        </references>
      </pivotArea>
    </format>
    <format dxfId="127">
      <pivotArea dataOnly="0" fieldPosition="0">
        <references count="1">
          <reference field="0" count="1">
            <x v="4"/>
          </reference>
        </references>
      </pivotArea>
    </format>
    <format dxfId="126">
      <pivotArea dataOnly="0" fieldPosition="0">
        <references count="1">
          <reference field="0" count="1">
            <x v="5"/>
          </reference>
        </references>
      </pivotArea>
    </format>
    <format dxfId="125">
      <pivotArea dataOnly="0" fieldPosition="0">
        <references count="1">
          <reference field="0" count="1">
            <x v="6"/>
          </reference>
        </references>
      </pivotArea>
    </format>
    <format dxfId="124">
      <pivotArea dataOnly="0" fieldPosition="0">
        <references count="1">
          <reference field="0" count="1">
            <x v="7"/>
          </reference>
        </references>
      </pivotArea>
    </format>
    <format dxfId="123">
      <pivotArea dataOnly="0" fieldPosition="0">
        <references count="1">
          <reference field="0" count="1">
            <x v="8"/>
          </reference>
        </references>
      </pivotArea>
    </format>
    <format dxfId="122">
      <pivotArea collapsedLevelsAreSubtotals="1" fieldPosition="0">
        <references count="1">
          <reference field="11" count="1">
            <x v="0"/>
          </reference>
        </references>
      </pivotArea>
    </format>
    <format dxfId="121">
      <pivotArea dataOnly="0" labelOnly="1" fieldPosition="0">
        <references count="1">
          <reference field="11" count="1">
            <x v="0"/>
          </reference>
        </references>
      </pivotArea>
    </format>
    <format dxfId="120">
      <pivotArea collapsedLevelsAreSubtotals="1" fieldPosition="0">
        <references count="1">
          <reference field="11" count="1">
            <x v="0"/>
          </reference>
        </references>
      </pivotArea>
    </format>
    <format dxfId="119">
      <pivotArea dataOnly="0" labelOnly="1" fieldPosition="0">
        <references count="1">
          <reference field="11" count="1">
            <x v="0"/>
          </reference>
        </references>
      </pivotArea>
    </format>
    <format dxfId="118">
      <pivotArea collapsedLevelsAreSubtotals="1" fieldPosition="0">
        <references count="1">
          <reference field="11" count="1">
            <x v="1"/>
          </reference>
        </references>
      </pivotArea>
    </format>
    <format dxfId="117">
      <pivotArea dataOnly="0" labelOnly="1" fieldPosition="0">
        <references count="1">
          <reference field="11" count="1">
            <x v="1"/>
          </reference>
        </references>
      </pivotArea>
    </format>
    <format dxfId="116">
      <pivotArea collapsedLevelsAreSubtotals="1" fieldPosition="0">
        <references count="1">
          <reference field="11" count="1">
            <x v="1"/>
          </reference>
        </references>
      </pivotArea>
    </format>
    <format dxfId="115">
      <pivotArea dataOnly="0" labelOnly="1" fieldPosition="0">
        <references count="1">
          <reference field="11" count="1">
            <x v="1"/>
          </reference>
        </references>
      </pivotArea>
    </format>
    <format dxfId="114">
      <pivotArea collapsedLevelsAreSubtotals="1" fieldPosition="0">
        <references count="1">
          <reference field="11" count="1">
            <x v="1"/>
          </reference>
        </references>
      </pivotArea>
    </format>
    <format dxfId="113">
      <pivotArea dataOnly="0" labelOnly="1" fieldPosition="0">
        <references count="1">
          <reference field="11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6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3" showAll="0"/>
    <pivotField axis="axisRow" showAll="0">
      <items count="3">
        <item x="1"/>
        <item x="0"/>
        <item t="default"/>
      </items>
    </pivotField>
    <pivotField showAll="0"/>
  </pivotFields>
  <rowFields count="1">
    <field x="11"/>
  </rowFields>
  <rowItems count="3">
    <i>
      <x/>
    </i>
    <i>
      <x v="1"/>
    </i>
    <i t="grand">
      <x/>
    </i>
  </rowItems>
  <colItems count="1">
    <i/>
  </colItems>
  <dataFields count="1">
    <dataField name="Sum of Total" fld="10" baseField="0" baseItem="0"/>
  </dataFields>
  <formats count="45"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11" type="button" dataOnly="0" labelOnly="1" outline="0" axis="axisRow" fieldPosition="0"/>
    </format>
    <format dxfId="41">
      <pivotArea dataOnly="0" labelOnly="1" outline="0" axis="axisValues" fieldPosition="0"/>
    </format>
    <format dxfId="40">
      <pivotArea dataOnly="0" labelOnly="1" fieldPosition="0">
        <references count="1">
          <reference field="11" count="0"/>
        </references>
      </pivotArea>
    </format>
    <format dxfId="39">
      <pivotArea dataOnly="0" labelOnly="1" grandRow="1" outline="0" fieldPosition="0"/>
    </format>
    <format dxfId="38">
      <pivotArea dataOnly="0" labelOnly="1" outline="0" axis="axisValues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11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11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11" type="button" dataOnly="0" labelOnly="1" outline="0" axis="axisRow" fieldPosition="0"/>
    </format>
    <format dxfId="27">
      <pivotArea dataOnly="0" labelOnly="1" outline="0" axis="axisValues" fieldPosition="0"/>
    </format>
    <format dxfId="26">
      <pivotArea dataOnly="0" labelOnly="1" fieldPosition="0">
        <references count="1">
          <reference field="11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23">
      <pivotArea outline="0" collapsedLevelsAreSubtotals="1" fieldPosition="0"/>
    </format>
    <format dxfId="22">
      <pivotArea dataOnly="0" labelOnly="1" outline="0" axis="axisValues" fieldPosition="0"/>
    </format>
    <format dxfId="21">
      <pivotArea dataOnly="0" labelOnly="1" outline="0" axis="axisValues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1" type="button" dataOnly="0" labelOnly="1" outline="0" axis="axisRow" fieldPosition="0"/>
    </format>
    <format dxfId="17">
      <pivotArea dataOnly="0" labelOnly="1" outline="0" axis="axisValues" fieldPosition="0"/>
    </format>
    <format dxfId="16">
      <pivotArea dataOnly="0" labelOnly="1" fieldPosition="0">
        <references count="1">
          <reference field="11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11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11" count="0"/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11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11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workbookViewId="0"/>
  </sheetViews>
  <sheetFormatPr defaultColWidth="8.81640625" defaultRowHeight="16.149999999999999" customHeight="1" x14ac:dyDescent="0.35"/>
  <cols>
    <col min="1" max="1" width="12.1796875" style="3" bestFit="1" customWidth="1"/>
    <col min="2" max="2" width="13" style="48" bestFit="1" customWidth="1"/>
    <col min="3" max="3" width="9.26953125" style="48" bestFit="1" customWidth="1"/>
    <col min="4" max="5" width="10.1796875" style="48" bestFit="1" customWidth="1"/>
    <col min="6" max="8" width="9.26953125" style="48" bestFit="1" customWidth="1"/>
    <col min="9" max="9" width="10.26953125" style="48" bestFit="1" customWidth="1"/>
    <col min="10" max="10" width="10.453125" style="3" bestFit="1" customWidth="1"/>
    <col min="11" max="11" width="16.26953125" style="3" bestFit="1" customWidth="1"/>
    <col min="12" max="12" width="13.81640625" style="3" customWidth="1"/>
    <col min="13" max="13" width="16.26953125" style="3" bestFit="1" customWidth="1"/>
    <col min="14" max="14" width="10.453125" style="3" bestFit="1" customWidth="1"/>
    <col min="15" max="15" width="16.26953125" style="3" bestFit="1" customWidth="1"/>
    <col min="16" max="16" width="14.7265625" style="3" bestFit="1" customWidth="1"/>
    <col min="17" max="17" width="20.7265625" style="3" bestFit="1" customWidth="1"/>
    <col min="18" max="18" width="9.7265625" style="3" bestFit="1" customWidth="1"/>
    <col min="19" max="19" width="12.26953125" style="3" bestFit="1" customWidth="1"/>
    <col min="20" max="20" width="10.26953125" style="3" bestFit="1" customWidth="1"/>
    <col min="21" max="21" width="9" style="3" customWidth="1"/>
    <col min="22" max="22" width="9.54296875" style="3" customWidth="1"/>
    <col min="23" max="23" width="9.26953125" style="3" bestFit="1" customWidth="1"/>
    <col min="24" max="24" width="9.26953125" style="3" customWidth="1"/>
    <col min="25" max="25" width="14.81640625" style="3" bestFit="1" customWidth="1"/>
    <col min="26" max="26" width="12.1796875" style="3" bestFit="1" customWidth="1"/>
    <col min="27" max="27" width="8" style="3" customWidth="1"/>
    <col min="28" max="28" width="6" style="3" customWidth="1"/>
    <col min="29" max="29" width="8" style="3" customWidth="1"/>
    <col min="30" max="30" width="9.54296875" style="3" bestFit="1" customWidth="1"/>
    <col min="31" max="31" width="9.26953125" style="3" bestFit="1" customWidth="1"/>
    <col min="32" max="32" width="9.26953125" style="3" customWidth="1"/>
    <col min="33" max="33" width="14.81640625" style="3" bestFit="1" customWidth="1"/>
    <col min="34" max="34" width="12.1796875" style="3" bestFit="1" customWidth="1"/>
    <col min="35" max="35" width="10" style="3" customWidth="1"/>
    <col min="36" max="36" width="8" style="3" customWidth="1"/>
    <col min="37" max="37" width="9.54296875" style="3" bestFit="1" customWidth="1"/>
    <col min="38" max="38" width="9.26953125" style="3" customWidth="1"/>
    <col min="39" max="39" width="10" style="3" bestFit="1" customWidth="1"/>
    <col min="40" max="40" width="14.81640625" style="3" bestFit="1" customWidth="1"/>
    <col min="41" max="41" width="12.1796875" style="3" customWidth="1"/>
    <col min="42" max="42" width="9" style="3" bestFit="1" customWidth="1"/>
    <col min="43" max="44" width="9" style="3" customWidth="1"/>
    <col min="45" max="45" width="9.54296875" style="3" customWidth="1"/>
    <col min="46" max="46" width="9.26953125" style="3" bestFit="1" customWidth="1"/>
    <col min="47" max="47" width="9.26953125" style="3" customWidth="1"/>
    <col min="48" max="48" width="14.81640625" style="3" bestFit="1" customWidth="1"/>
    <col min="49" max="49" width="12.1796875" style="3" bestFit="1" customWidth="1"/>
    <col min="50" max="51" width="9" style="3" customWidth="1"/>
    <col min="52" max="52" width="9.54296875" style="3" bestFit="1" customWidth="1"/>
    <col min="53" max="53" width="9.26953125" style="3" bestFit="1" customWidth="1"/>
    <col min="54" max="54" width="9.26953125" style="3" customWidth="1"/>
    <col min="55" max="55" width="14.81640625" style="3" bestFit="1" customWidth="1"/>
    <col min="56" max="56" width="12.1796875" style="3" bestFit="1" customWidth="1"/>
    <col min="57" max="57" width="10" style="3" customWidth="1"/>
    <col min="58" max="58" width="9.54296875" style="3" customWidth="1"/>
    <col min="59" max="60" width="9.26953125" style="3" customWidth="1"/>
    <col min="61" max="61" width="14.81640625" style="3" bestFit="1" customWidth="1"/>
    <col min="62" max="62" width="12.1796875" style="3" bestFit="1" customWidth="1"/>
    <col min="63" max="64" width="9" style="3" customWidth="1"/>
    <col min="65" max="65" width="9.54296875" style="3" bestFit="1" customWidth="1"/>
    <col min="66" max="67" width="9.26953125" style="3" customWidth="1"/>
    <col min="68" max="68" width="14.81640625" style="3" bestFit="1" customWidth="1"/>
    <col min="69" max="69" width="11" style="3" bestFit="1" customWidth="1"/>
    <col min="70" max="71" width="9.26953125" style="3" bestFit="1" customWidth="1"/>
    <col min="72" max="72" width="14.81640625" style="3" bestFit="1" customWidth="1"/>
    <col min="73" max="73" width="10.26953125" style="3" bestFit="1" customWidth="1"/>
    <col min="74" max="74" width="12.1796875" style="3" bestFit="1" customWidth="1"/>
    <col min="75" max="76" width="9.26953125" style="3" bestFit="1" customWidth="1"/>
    <col min="77" max="77" width="14.81640625" style="3" bestFit="1" customWidth="1"/>
    <col min="78" max="78" width="11.26953125" style="3" bestFit="1" customWidth="1"/>
    <col min="79" max="79" width="12.1796875" style="3" bestFit="1" customWidth="1"/>
    <col min="80" max="81" width="9" style="3" bestFit="1" customWidth="1"/>
    <col min="82" max="82" width="6" style="3" customWidth="1"/>
    <col min="83" max="83" width="9.54296875" style="3" bestFit="1" customWidth="1"/>
    <col min="84" max="85" width="9.26953125" style="3" bestFit="1" customWidth="1"/>
    <col min="86" max="86" width="14.81640625" style="3" bestFit="1" customWidth="1"/>
    <col min="87" max="87" width="10" style="3" bestFit="1" customWidth="1"/>
    <col min="88" max="88" width="11" style="3" bestFit="1" customWidth="1"/>
    <col min="89" max="16384" width="8.81640625" style="3"/>
  </cols>
  <sheetData>
    <row r="1" spans="1:20" ht="16.149999999999999" customHeight="1" x14ac:dyDescent="0.35">
      <c r="A1" s="44" t="s">
        <v>197</v>
      </c>
      <c r="B1" s="46" t="s">
        <v>196</v>
      </c>
      <c r="C1" s="46"/>
      <c r="D1" s="46"/>
      <c r="E1" s="46"/>
      <c r="F1" s="46"/>
      <c r="G1" s="46"/>
      <c r="H1" s="46"/>
      <c r="I1" s="46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6.149999999999999" customHeight="1" x14ac:dyDescent="0.35">
      <c r="A2" s="44" t="s">
        <v>194</v>
      </c>
      <c r="B2" s="46" t="s">
        <v>27</v>
      </c>
      <c r="C2" s="46" t="s">
        <v>37</v>
      </c>
      <c r="D2" s="46" t="s">
        <v>45</v>
      </c>
      <c r="E2" s="46" t="s">
        <v>55</v>
      </c>
      <c r="F2" s="46" t="s">
        <v>192</v>
      </c>
      <c r="G2" s="46" t="s">
        <v>31</v>
      </c>
      <c r="H2" s="46" t="s">
        <v>34</v>
      </c>
      <c r="I2" s="46" t="s">
        <v>195</v>
      </c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6.149999999999999" customHeight="1" x14ac:dyDescent="0.35">
      <c r="A3" s="52" t="s">
        <v>191</v>
      </c>
      <c r="B3" s="53"/>
      <c r="C3" s="53">
        <v>38478.42</v>
      </c>
      <c r="D3" s="53">
        <v>292407.80500000005</v>
      </c>
      <c r="E3" s="53"/>
      <c r="F3" s="53">
        <v>31462.61</v>
      </c>
      <c r="G3" s="53">
        <v>37362.474999999999</v>
      </c>
      <c r="H3" s="53">
        <v>52921.42</v>
      </c>
      <c r="I3" s="53">
        <v>452632.73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16.149999999999999" customHeight="1" x14ac:dyDescent="0.35">
      <c r="A4" s="45" t="s">
        <v>128</v>
      </c>
      <c r="B4" s="47"/>
      <c r="C4" s="47">
        <v>618.76</v>
      </c>
      <c r="D4" s="47">
        <v>37877.08</v>
      </c>
      <c r="E4" s="47"/>
      <c r="F4" s="47">
        <v>5383.92</v>
      </c>
      <c r="G4" s="47">
        <v>7129.7200000000012</v>
      </c>
      <c r="H4" s="47">
        <v>10901.550000000001</v>
      </c>
      <c r="I4" s="47">
        <v>61911.030000000006</v>
      </c>
      <c r="J4" s="51"/>
      <c r="K4" s="59" t="s">
        <v>198</v>
      </c>
      <c r="L4" s="60" t="s">
        <v>197</v>
      </c>
      <c r="M4" s="51"/>
      <c r="N4" s="51"/>
      <c r="O4" s="51"/>
      <c r="P4" s="51"/>
      <c r="Q4" s="51"/>
      <c r="R4" s="51"/>
      <c r="S4" s="51"/>
      <c r="T4" s="51"/>
    </row>
    <row r="5" spans="1:20" ht="16.149999999999999" customHeight="1" x14ac:dyDescent="0.35">
      <c r="A5" s="49" t="s">
        <v>129</v>
      </c>
      <c r="B5" s="50"/>
      <c r="C5" s="50">
        <v>618.76</v>
      </c>
      <c r="D5" s="50">
        <v>37877.08</v>
      </c>
      <c r="E5" s="50"/>
      <c r="F5" s="50">
        <v>5383.92</v>
      </c>
      <c r="G5" s="50">
        <v>7129.7200000000012</v>
      </c>
      <c r="H5" s="50">
        <v>10901.550000000001</v>
      </c>
      <c r="I5" s="50">
        <v>61911.030000000006</v>
      </c>
      <c r="J5" s="51"/>
      <c r="K5" s="59" t="s">
        <v>191</v>
      </c>
      <c r="L5" s="61">
        <v>452632.7300000001</v>
      </c>
      <c r="M5" s="51"/>
      <c r="N5" s="51"/>
      <c r="O5" s="51"/>
      <c r="P5" s="51"/>
      <c r="Q5" s="51"/>
      <c r="R5" s="51"/>
      <c r="S5" s="51"/>
      <c r="T5" s="51"/>
    </row>
    <row r="6" spans="1:20" ht="16.149999999999999" customHeight="1" x14ac:dyDescent="0.35">
      <c r="A6" s="45" t="s">
        <v>139</v>
      </c>
      <c r="B6" s="47"/>
      <c r="C6" s="47">
        <v>4872.63</v>
      </c>
      <c r="D6" s="47">
        <v>47211.8</v>
      </c>
      <c r="E6" s="47"/>
      <c r="F6" s="47">
        <v>4206.25</v>
      </c>
      <c r="G6" s="47">
        <v>4524.63</v>
      </c>
      <c r="H6" s="47">
        <v>8176.0249999999996</v>
      </c>
      <c r="I6" s="47">
        <v>68991.334999999992</v>
      </c>
      <c r="J6" s="51"/>
      <c r="K6" s="59" t="s">
        <v>190</v>
      </c>
      <c r="L6" s="61">
        <v>260896.61700000009</v>
      </c>
      <c r="M6" s="51"/>
      <c r="N6" s="51"/>
      <c r="O6" s="51"/>
      <c r="P6" s="51"/>
      <c r="Q6" s="51"/>
      <c r="R6" s="51"/>
      <c r="S6" s="51"/>
      <c r="T6" s="51"/>
    </row>
    <row r="7" spans="1:20" ht="16.149999999999999" customHeight="1" x14ac:dyDescent="0.35">
      <c r="A7" s="49" t="s">
        <v>140</v>
      </c>
      <c r="B7" s="50"/>
      <c r="C7" s="50">
        <v>4872.63</v>
      </c>
      <c r="D7" s="50">
        <v>47211.8</v>
      </c>
      <c r="E7" s="50"/>
      <c r="F7" s="50">
        <v>4206.25</v>
      </c>
      <c r="G7" s="50">
        <v>4524.63</v>
      </c>
      <c r="H7" s="50">
        <v>8176.0249999999996</v>
      </c>
      <c r="I7" s="50">
        <v>68991.334999999992</v>
      </c>
      <c r="J7" s="51"/>
      <c r="K7" s="59" t="s">
        <v>195</v>
      </c>
      <c r="L7" s="61">
        <v>713529.34700000018</v>
      </c>
      <c r="M7" s="51"/>
      <c r="N7" s="51"/>
      <c r="O7" s="51"/>
      <c r="P7" s="51"/>
      <c r="Q7" s="51"/>
      <c r="R7" s="51"/>
      <c r="S7" s="51"/>
      <c r="T7" s="51"/>
    </row>
    <row r="8" spans="1:20" ht="16.149999999999999" customHeight="1" x14ac:dyDescent="0.35">
      <c r="A8" s="45" t="s">
        <v>174</v>
      </c>
      <c r="B8" s="47"/>
      <c r="C8" s="47">
        <v>4563.3549999999996</v>
      </c>
      <c r="D8" s="47">
        <v>17671.525000000001</v>
      </c>
      <c r="E8" s="47"/>
      <c r="F8" s="47">
        <v>4037.94</v>
      </c>
      <c r="G8" s="47">
        <v>2879.3100000000004</v>
      </c>
      <c r="H8" s="47">
        <v>3369.57</v>
      </c>
      <c r="I8" s="47">
        <v>32521.7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0" ht="16.149999999999999" customHeight="1" x14ac:dyDescent="0.35">
      <c r="A9" s="49" t="s">
        <v>175</v>
      </c>
      <c r="B9" s="50"/>
      <c r="C9" s="50">
        <v>4563.3549999999996</v>
      </c>
      <c r="D9" s="50">
        <v>17671.525000000001</v>
      </c>
      <c r="E9" s="50"/>
      <c r="F9" s="50">
        <v>4037.94</v>
      </c>
      <c r="G9" s="50">
        <v>2879.3100000000004</v>
      </c>
      <c r="H9" s="50">
        <v>3369.57</v>
      </c>
      <c r="I9" s="50">
        <v>32521.7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1:20" ht="16.149999999999999" customHeight="1" x14ac:dyDescent="0.35">
      <c r="A10" s="45" t="s">
        <v>119</v>
      </c>
      <c r="B10" s="47"/>
      <c r="C10" s="47">
        <v>464.06</v>
      </c>
      <c r="D10" s="47">
        <v>37609.4</v>
      </c>
      <c r="E10" s="47"/>
      <c r="F10" s="47">
        <v>2860.25</v>
      </c>
      <c r="G10" s="47">
        <v>5758.62</v>
      </c>
      <c r="H10" s="47">
        <v>8324.68</v>
      </c>
      <c r="I10" s="47">
        <v>55017.01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0" ht="16.149999999999999" customHeight="1" x14ac:dyDescent="0.35">
      <c r="A11" s="49" t="s">
        <v>120</v>
      </c>
      <c r="B11" s="50"/>
      <c r="C11" s="50">
        <v>464.06</v>
      </c>
      <c r="D11" s="50">
        <v>37609.4</v>
      </c>
      <c r="E11" s="50"/>
      <c r="F11" s="50">
        <v>2860.25</v>
      </c>
      <c r="G11" s="50">
        <v>5758.62</v>
      </c>
      <c r="H11" s="50">
        <v>8324.68</v>
      </c>
      <c r="I11" s="50">
        <v>55017.01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ht="16.149999999999999" customHeight="1" x14ac:dyDescent="0.35">
      <c r="A12" s="45" t="s">
        <v>87</v>
      </c>
      <c r="B12" s="47"/>
      <c r="C12" s="47">
        <v>8933.1549999999988</v>
      </c>
      <c r="D12" s="47">
        <v>49112.275000000009</v>
      </c>
      <c r="E12" s="47"/>
      <c r="F12" s="47">
        <v>5384</v>
      </c>
      <c r="G12" s="47">
        <v>5552.9549999999999</v>
      </c>
      <c r="H12" s="47">
        <v>7284.0950000000003</v>
      </c>
      <c r="I12" s="47">
        <v>76266.48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0" ht="16.149999999999999" customHeight="1" x14ac:dyDescent="0.35">
      <c r="A13" s="49" t="s">
        <v>88</v>
      </c>
      <c r="B13" s="50"/>
      <c r="C13" s="50">
        <v>7308.9449999999997</v>
      </c>
      <c r="D13" s="50">
        <v>44311.075000000004</v>
      </c>
      <c r="E13" s="50"/>
      <c r="F13" s="50">
        <v>4374.5</v>
      </c>
      <c r="G13" s="50">
        <v>3496.3049999999998</v>
      </c>
      <c r="H13" s="50">
        <v>7284.0950000000003</v>
      </c>
      <c r="I13" s="50">
        <v>66774.92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 ht="16.149999999999999" customHeight="1" x14ac:dyDescent="0.35">
      <c r="A14" s="49" t="s">
        <v>181</v>
      </c>
      <c r="B14" s="50"/>
      <c r="C14" s="50">
        <v>1624.21</v>
      </c>
      <c r="D14" s="50">
        <v>4801.2000000000007</v>
      </c>
      <c r="E14" s="50"/>
      <c r="F14" s="50">
        <v>1009.5</v>
      </c>
      <c r="G14" s="50">
        <v>2056.65</v>
      </c>
      <c r="H14" s="50">
        <v>0</v>
      </c>
      <c r="I14" s="50">
        <v>9491.5600000000013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0" ht="16.149999999999999" customHeight="1" x14ac:dyDescent="0.35">
      <c r="A15" s="45" t="s">
        <v>25</v>
      </c>
      <c r="B15" s="47"/>
      <c r="C15" s="47">
        <v>8353.08</v>
      </c>
      <c r="D15" s="47">
        <v>59714.925000000003</v>
      </c>
      <c r="E15" s="47"/>
      <c r="F15" s="47">
        <v>4879.25</v>
      </c>
      <c r="G15" s="47">
        <v>6992.6100000000006</v>
      </c>
      <c r="H15" s="47">
        <v>11149.125</v>
      </c>
      <c r="I15" s="47">
        <v>91088.989999999991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1:20" ht="16.149999999999999" customHeight="1" x14ac:dyDescent="0.35">
      <c r="A16" s="49" t="s">
        <v>26</v>
      </c>
      <c r="B16" s="50"/>
      <c r="C16" s="50">
        <v>2552.33</v>
      </c>
      <c r="D16" s="50">
        <v>36409.1</v>
      </c>
      <c r="E16" s="50"/>
      <c r="F16" s="50">
        <v>1682.5</v>
      </c>
      <c r="G16" s="50">
        <v>2673.645</v>
      </c>
      <c r="H16" s="50">
        <v>5202.9250000000002</v>
      </c>
      <c r="I16" s="50">
        <v>48520.5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 ht="16.149999999999999" customHeight="1" x14ac:dyDescent="0.35">
      <c r="A17" s="49" t="s">
        <v>188</v>
      </c>
      <c r="B17" s="50"/>
      <c r="C17" s="50">
        <v>5800.75</v>
      </c>
      <c r="D17" s="50">
        <v>23305.825000000001</v>
      </c>
      <c r="E17" s="50"/>
      <c r="F17" s="50">
        <v>3196.75</v>
      </c>
      <c r="G17" s="50">
        <v>4318.9650000000001</v>
      </c>
      <c r="H17" s="50">
        <v>5946.2</v>
      </c>
      <c r="I17" s="50">
        <v>42568.49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spans="1:20" ht="16.149999999999999" customHeight="1" x14ac:dyDescent="0.35">
      <c r="A18" s="45" t="s">
        <v>169</v>
      </c>
      <c r="B18" s="47"/>
      <c r="C18" s="47">
        <v>10673.38</v>
      </c>
      <c r="D18" s="47">
        <v>43210.8</v>
      </c>
      <c r="E18" s="47"/>
      <c r="F18" s="47">
        <v>4711</v>
      </c>
      <c r="G18" s="47">
        <v>4524.63</v>
      </c>
      <c r="H18" s="47">
        <v>3716.375</v>
      </c>
      <c r="I18" s="47">
        <v>66836.184999999998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ht="16.149999999999999" customHeight="1" x14ac:dyDescent="0.35">
      <c r="A19" s="49" t="s">
        <v>163</v>
      </c>
      <c r="B19" s="50"/>
      <c r="C19" s="50">
        <v>10673.38</v>
      </c>
      <c r="D19" s="50">
        <v>43210.8</v>
      </c>
      <c r="E19" s="50"/>
      <c r="F19" s="50">
        <v>4711</v>
      </c>
      <c r="G19" s="50">
        <v>4524.63</v>
      </c>
      <c r="H19" s="50">
        <v>3716.375</v>
      </c>
      <c r="I19" s="50">
        <v>66836.184999999998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:20" ht="16.149999999999999" customHeight="1" x14ac:dyDescent="0.35">
      <c r="A20" s="54" t="s">
        <v>190</v>
      </c>
      <c r="B20" s="55">
        <v>18055.689999999999</v>
      </c>
      <c r="C20" s="55">
        <v>29623.360000000001</v>
      </c>
      <c r="D20" s="55">
        <v>57390.615000000005</v>
      </c>
      <c r="E20" s="55">
        <v>118637.33700000003</v>
      </c>
      <c r="F20" s="55"/>
      <c r="G20" s="55">
        <v>17066.835000000003</v>
      </c>
      <c r="H20" s="55">
        <v>20122.78</v>
      </c>
      <c r="I20" s="55">
        <v>260896.617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0" ht="16.149999999999999" customHeight="1" x14ac:dyDescent="0.35">
      <c r="A21" s="45" t="s">
        <v>128</v>
      </c>
      <c r="B21" s="47">
        <v>6086.15</v>
      </c>
      <c r="C21" s="47">
        <v>5259.6299999999992</v>
      </c>
      <c r="D21" s="47">
        <v>10678.92</v>
      </c>
      <c r="E21" s="47">
        <v>18758.7</v>
      </c>
      <c r="F21" s="47"/>
      <c r="G21" s="47"/>
      <c r="H21" s="47">
        <v>3567.87</v>
      </c>
      <c r="I21" s="47">
        <v>44351.27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0" ht="16.149999999999999" customHeight="1" x14ac:dyDescent="0.35">
      <c r="A22" s="49" t="s">
        <v>129</v>
      </c>
      <c r="B22" s="50">
        <v>6086.15</v>
      </c>
      <c r="C22" s="50">
        <v>5259.6299999999992</v>
      </c>
      <c r="D22" s="50">
        <v>10678.92</v>
      </c>
      <c r="E22" s="50">
        <v>18758.7</v>
      </c>
      <c r="F22" s="50"/>
      <c r="G22" s="50"/>
      <c r="H22" s="50">
        <v>3567.87</v>
      </c>
      <c r="I22" s="50">
        <v>44351.27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1:20" ht="16.149999999999999" customHeight="1" x14ac:dyDescent="0.35">
      <c r="A23" s="45" t="s">
        <v>139</v>
      </c>
      <c r="B23" s="47"/>
      <c r="C23" s="47">
        <v>4988.8599999999997</v>
      </c>
      <c r="D23" s="47">
        <v>9502.375</v>
      </c>
      <c r="E23" s="47">
        <v>18372.300000000014</v>
      </c>
      <c r="F23" s="47"/>
      <c r="G23" s="47">
        <v>2056.1000000000004</v>
      </c>
      <c r="H23" s="47">
        <v>1932.58</v>
      </c>
      <c r="I23" s="47">
        <v>36852.215000000018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20" ht="16.149999999999999" customHeight="1" x14ac:dyDescent="0.35">
      <c r="A24" s="49" t="s">
        <v>140</v>
      </c>
      <c r="B24" s="50"/>
      <c r="C24" s="50">
        <v>4988.8599999999997</v>
      </c>
      <c r="D24" s="50">
        <v>9502.375</v>
      </c>
      <c r="E24" s="50">
        <v>18372.300000000014</v>
      </c>
      <c r="F24" s="50"/>
      <c r="G24" s="50">
        <v>2056.1000000000004</v>
      </c>
      <c r="H24" s="50">
        <v>1932.58</v>
      </c>
      <c r="I24" s="50">
        <v>36852.215000000018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1:20" ht="16.149999999999999" customHeight="1" x14ac:dyDescent="0.35">
      <c r="A25" s="45" t="s">
        <v>162</v>
      </c>
      <c r="B25" s="47"/>
      <c r="C25" s="47">
        <v>1624.28</v>
      </c>
      <c r="D25" s="47">
        <v>3400.8500000000004</v>
      </c>
      <c r="E25" s="47">
        <v>9669.0300000000043</v>
      </c>
      <c r="F25" s="47"/>
      <c r="G25" s="47">
        <v>1028.0500000000002</v>
      </c>
      <c r="H25" s="47">
        <v>891.96</v>
      </c>
      <c r="I25" s="47">
        <v>16614.170000000002</v>
      </c>
    </row>
    <row r="26" spans="1:20" ht="16.149999999999999" customHeight="1" x14ac:dyDescent="0.35">
      <c r="A26" s="49" t="s">
        <v>163</v>
      </c>
      <c r="B26" s="50"/>
      <c r="C26" s="50">
        <v>1624.28</v>
      </c>
      <c r="D26" s="50">
        <v>3400.8500000000004</v>
      </c>
      <c r="E26" s="50">
        <v>9669.0300000000043</v>
      </c>
      <c r="F26" s="50"/>
      <c r="G26" s="50">
        <v>1028.0500000000002</v>
      </c>
      <c r="H26" s="50">
        <v>891.96</v>
      </c>
      <c r="I26" s="50">
        <v>16614.170000000002</v>
      </c>
    </row>
    <row r="27" spans="1:20" ht="16.149999999999999" customHeight="1" x14ac:dyDescent="0.35">
      <c r="A27" s="45" t="s">
        <v>174</v>
      </c>
      <c r="B27" s="47"/>
      <c r="C27" s="47">
        <v>232.04999999999998</v>
      </c>
      <c r="D27" s="47">
        <v>200.05500000000001</v>
      </c>
      <c r="E27" s="47">
        <v>7972.0649999999978</v>
      </c>
      <c r="F27" s="47"/>
      <c r="G27" s="47">
        <v>412.42499999999995</v>
      </c>
      <c r="H27" s="47">
        <v>2279.5300000000002</v>
      </c>
      <c r="I27" s="47">
        <v>11096.124999999998</v>
      </c>
    </row>
    <row r="28" spans="1:20" ht="16.149999999999999" customHeight="1" x14ac:dyDescent="0.35">
      <c r="A28" s="49" t="s">
        <v>175</v>
      </c>
      <c r="B28" s="50"/>
      <c r="C28" s="50">
        <v>232.04999999999998</v>
      </c>
      <c r="D28" s="50">
        <v>200.05500000000001</v>
      </c>
      <c r="E28" s="50">
        <v>7972.0649999999978</v>
      </c>
      <c r="F28" s="50"/>
      <c r="G28" s="50">
        <v>412.42499999999995</v>
      </c>
      <c r="H28" s="50">
        <v>2279.5300000000002</v>
      </c>
      <c r="I28" s="50">
        <v>11096.124999999998</v>
      </c>
    </row>
    <row r="29" spans="1:20" ht="16.149999999999999" customHeight="1" x14ac:dyDescent="0.35">
      <c r="A29" s="45" t="s">
        <v>119</v>
      </c>
      <c r="B29" s="47">
        <v>5821.53</v>
      </c>
      <c r="C29" s="47">
        <v>3944.6800000000003</v>
      </c>
      <c r="D29" s="47">
        <v>7401.8499999999995</v>
      </c>
      <c r="E29" s="47">
        <v>12821.520000000004</v>
      </c>
      <c r="F29" s="47"/>
      <c r="G29" s="47">
        <v>3289.76</v>
      </c>
      <c r="H29" s="47">
        <v>2675.88</v>
      </c>
      <c r="I29" s="47">
        <v>35955.22</v>
      </c>
    </row>
    <row r="30" spans="1:20" ht="16.149999999999999" customHeight="1" x14ac:dyDescent="0.35">
      <c r="A30" s="49" t="s">
        <v>120</v>
      </c>
      <c r="B30" s="50">
        <v>5821.53</v>
      </c>
      <c r="C30" s="50">
        <v>3944.6800000000003</v>
      </c>
      <c r="D30" s="50">
        <v>7401.8499999999995</v>
      </c>
      <c r="E30" s="50">
        <v>12821.520000000004</v>
      </c>
      <c r="F30" s="50"/>
      <c r="G30" s="50">
        <v>3289.76</v>
      </c>
      <c r="H30" s="50">
        <v>2675.88</v>
      </c>
      <c r="I30" s="50">
        <v>35955.22</v>
      </c>
    </row>
    <row r="31" spans="1:20" ht="16.149999999999999" customHeight="1" x14ac:dyDescent="0.35">
      <c r="A31" s="45" t="s">
        <v>87</v>
      </c>
      <c r="B31" s="47">
        <v>1582.31</v>
      </c>
      <c r="C31" s="47">
        <v>7308.78</v>
      </c>
      <c r="D31" s="47">
        <v>13903.475</v>
      </c>
      <c r="E31" s="47">
        <v>25869.76200000001</v>
      </c>
      <c r="F31" s="47"/>
      <c r="G31" s="47">
        <v>5345.8600000000006</v>
      </c>
      <c r="H31" s="47">
        <v>4166.5</v>
      </c>
      <c r="I31" s="47">
        <v>58176.686999999998</v>
      </c>
    </row>
    <row r="32" spans="1:20" ht="16.149999999999999" customHeight="1" x14ac:dyDescent="0.35">
      <c r="A32" s="49" t="s">
        <v>88</v>
      </c>
      <c r="B32" s="50">
        <v>1582.31</v>
      </c>
      <c r="C32" s="50">
        <v>6264.5999999999995</v>
      </c>
      <c r="D32" s="50">
        <v>10202.550000000001</v>
      </c>
      <c r="E32" s="50">
        <v>19388.64000000001</v>
      </c>
      <c r="F32" s="50"/>
      <c r="G32" s="50">
        <v>3906.59</v>
      </c>
      <c r="H32" s="50">
        <v>2378.56</v>
      </c>
      <c r="I32" s="50">
        <v>43723.25</v>
      </c>
    </row>
    <row r="33" spans="1:9" ht="16.149999999999999" customHeight="1" x14ac:dyDescent="0.35">
      <c r="A33" s="49" t="s">
        <v>181</v>
      </c>
      <c r="B33" s="50"/>
      <c r="C33" s="50">
        <v>1044.18</v>
      </c>
      <c r="D33" s="50">
        <v>3700.9249999999997</v>
      </c>
      <c r="E33" s="50">
        <v>6481.1220000000003</v>
      </c>
      <c r="F33" s="50"/>
      <c r="G33" s="50">
        <v>1439.27</v>
      </c>
      <c r="H33" s="50">
        <v>1787.94</v>
      </c>
      <c r="I33" s="50">
        <v>14453.437</v>
      </c>
    </row>
    <row r="34" spans="1:9" ht="16.149999999999999" customHeight="1" x14ac:dyDescent="0.35">
      <c r="A34" s="45" t="s">
        <v>25</v>
      </c>
      <c r="B34" s="47">
        <v>3507.24</v>
      </c>
      <c r="C34" s="47">
        <v>4176.72</v>
      </c>
      <c r="D34" s="47">
        <v>6101.5400000000009</v>
      </c>
      <c r="E34" s="47">
        <v>12430.619999999999</v>
      </c>
      <c r="F34" s="47"/>
      <c r="G34" s="47">
        <v>2878.54</v>
      </c>
      <c r="H34" s="47">
        <v>2081.2399999999998</v>
      </c>
      <c r="I34" s="47">
        <v>31175.9</v>
      </c>
    </row>
    <row r="35" spans="1:9" ht="16.149999999999999" customHeight="1" x14ac:dyDescent="0.35">
      <c r="A35" s="49" t="s">
        <v>26</v>
      </c>
      <c r="B35" s="50">
        <v>3507.24</v>
      </c>
      <c r="C35" s="50">
        <v>4176.72</v>
      </c>
      <c r="D35" s="50">
        <v>6101.5400000000009</v>
      </c>
      <c r="E35" s="50">
        <v>12430.619999999999</v>
      </c>
      <c r="F35" s="50"/>
      <c r="G35" s="50">
        <v>2878.54</v>
      </c>
      <c r="H35" s="50">
        <v>2081.2399999999998</v>
      </c>
      <c r="I35" s="50">
        <v>31175.9</v>
      </c>
    </row>
    <row r="36" spans="1:9" ht="16.149999999999999" customHeight="1" x14ac:dyDescent="0.35">
      <c r="A36" s="45" t="s">
        <v>178</v>
      </c>
      <c r="B36" s="47"/>
      <c r="C36" s="47"/>
      <c r="D36" s="47"/>
      <c r="E36" s="47">
        <v>1016.3400000000001</v>
      </c>
      <c r="F36" s="47"/>
      <c r="G36" s="47">
        <v>1439.27</v>
      </c>
      <c r="H36" s="47">
        <v>297.32</v>
      </c>
      <c r="I36" s="47">
        <v>2752.9300000000003</v>
      </c>
    </row>
    <row r="37" spans="1:9" ht="16.149999999999999" customHeight="1" x14ac:dyDescent="0.35">
      <c r="A37" s="49" t="s">
        <v>175</v>
      </c>
      <c r="B37" s="50"/>
      <c r="C37" s="50"/>
      <c r="D37" s="50"/>
      <c r="E37" s="50">
        <v>1016.3400000000001</v>
      </c>
      <c r="F37" s="50"/>
      <c r="G37" s="50">
        <v>1439.27</v>
      </c>
      <c r="H37" s="50">
        <v>297.32</v>
      </c>
      <c r="I37" s="50">
        <v>2752.9300000000003</v>
      </c>
    </row>
    <row r="38" spans="1:9" ht="16.149999999999999" customHeight="1" x14ac:dyDescent="0.35">
      <c r="A38" s="45" t="s">
        <v>169</v>
      </c>
      <c r="B38" s="47">
        <v>1058.46</v>
      </c>
      <c r="C38" s="47">
        <v>2088.36</v>
      </c>
      <c r="D38" s="47">
        <v>6201.55</v>
      </c>
      <c r="E38" s="47">
        <v>11727</v>
      </c>
      <c r="F38" s="47"/>
      <c r="G38" s="47">
        <v>616.83000000000004</v>
      </c>
      <c r="H38" s="47">
        <v>2229.8999999999996</v>
      </c>
      <c r="I38" s="47">
        <v>23922.100000000006</v>
      </c>
    </row>
    <row r="39" spans="1:9" ht="16.149999999999999" customHeight="1" x14ac:dyDescent="0.35">
      <c r="A39" s="49" t="s">
        <v>163</v>
      </c>
      <c r="B39" s="50">
        <v>1058.46</v>
      </c>
      <c r="C39" s="50">
        <v>2088.36</v>
      </c>
      <c r="D39" s="50">
        <v>6201.55</v>
      </c>
      <c r="E39" s="50">
        <v>11727</v>
      </c>
      <c r="F39" s="50"/>
      <c r="G39" s="50">
        <v>616.83000000000004</v>
      </c>
      <c r="H39" s="50">
        <v>2229.8999999999996</v>
      </c>
      <c r="I39" s="50">
        <v>23922.100000000006</v>
      </c>
    </row>
    <row r="40" spans="1:9" ht="16.149999999999999" customHeight="1" x14ac:dyDescent="0.35">
      <c r="A40" s="45" t="s">
        <v>195</v>
      </c>
      <c r="B40" s="47">
        <v>18055.689999999999</v>
      </c>
      <c r="C40" s="47">
        <v>68101.78</v>
      </c>
      <c r="D40" s="47">
        <v>349798.41999999993</v>
      </c>
      <c r="E40" s="47">
        <v>118637.33700000003</v>
      </c>
      <c r="F40" s="47">
        <v>31462.61</v>
      </c>
      <c r="G40" s="47">
        <v>54429.310000000005</v>
      </c>
      <c r="H40" s="47">
        <v>73044.200000000012</v>
      </c>
      <c r="I40" s="47">
        <v>713529.34700000007</v>
      </c>
    </row>
    <row r="41" spans="1:9" ht="16.149999999999999" customHeight="1" x14ac:dyDescent="0.35">
      <c r="A41" s="51"/>
      <c r="B41" s="51"/>
      <c r="C41" s="51"/>
      <c r="D41" s="51"/>
      <c r="E41" s="51"/>
      <c r="F41" s="51"/>
      <c r="G41" s="51"/>
      <c r="H41" s="51"/>
      <c r="I41" s="51"/>
    </row>
    <row r="42" spans="1:9" ht="16.149999999999999" customHeight="1" x14ac:dyDescent="0.35">
      <c r="A42" s="51"/>
      <c r="B42" s="51"/>
      <c r="C42" s="51"/>
      <c r="D42" s="51"/>
      <c r="E42" s="51"/>
      <c r="F42" s="51"/>
      <c r="G42" s="51"/>
      <c r="H42" s="51"/>
      <c r="I42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"/>
  <sheetViews>
    <sheetView workbookViewId="0">
      <selection activeCell="A3" sqref="A3:B6"/>
    </sheetView>
  </sheetViews>
  <sheetFormatPr defaultColWidth="8.81640625" defaultRowHeight="12.5" x14ac:dyDescent="0.25"/>
  <cols>
    <col min="1" max="1" width="13.453125" style="43" bestFit="1" customWidth="1"/>
    <col min="2" max="2" width="12.54296875" style="56" bestFit="1" customWidth="1"/>
    <col min="3" max="16384" width="8.81640625" style="43"/>
  </cols>
  <sheetData>
    <row r="3" spans="1:2" ht="30" customHeight="1" x14ac:dyDescent="0.25">
      <c r="A3" s="57" t="s">
        <v>194</v>
      </c>
      <c r="B3" s="58" t="s">
        <v>197</v>
      </c>
    </row>
    <row r="4" spans="1:2" ht="30" customHeight="1" x14ac:dyDescent="0.25">
      <c r="A4" s="57" t="s">
        <v>191</v>
      </c>
      <c r="B4" s="58">
        <v>452632.7300000001</v>
      </c>
    </row>
    <row r="5" spans="1:2" ht="30" customHeight="1" x14ac:dyDescent="0.25">
      <c r="A5" s="57" t="s">
        <v>190</v>
      </c>
      <c r="B5" s="58">
        <v>260896.61700000009</v>
      </c>
    </row>
    <row r="6" spans="1:2" ht="30" customHeight="1" x14ac:dyDescent="0.25">
      <c r="A6" s="57" t="s">
        <v>195</v>
      </c>
      <c r="B6" s="58">
        <v>713529.34700000018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M299"/>
  <sheetViews>
    <sheetView zoomScaleNormal="100" workbookViewId="0">
      <pane ySplit="1" topLeftCell="A269" activePane="bottomLeft" state="frozen"/>
      <selection pane="bottomLeft"/>
    </sheetView>
  </sheetViews>
  <sheetFormatPr defaultColWidth="9.26953125" defaultRowHeight="15" customHeight="1" x14ac:dyDescent="0.35"/>
  <cols>
    <col min="1" max="1" width="6" style="13" customWidth="1"/>
    <col min="2" max="3" width="10.7265625" style="13" customWidth="1"/>
    <col min="4" max="4" width="14.7265625" style="13" customWidth="1"/>
    <col min="5" max="5" width="13.7265625" style="13" customWidth="1"/>
    <col min="6" max="6" width="9.54296875" style="13" bestFit="1" customWidth="1"/>
    <col min="7" max="7" width="10.7265625" style="18" bestFit="1" customWidth="1"/>
    <col min="8" max="8" width="11.54296875" style="13" bestFit="1" customWidth="1"/>
    <col min="9" max="9" width="5.26953125" style="19" customWidth="1"/>
    <col min="10" max="10" width="7.7265625" style="15" customWidth="1"/>
    <col min="11" max="11" width="10.7265625" style="39" bestFit="1" customWidth="1"/>
    <col min="12" max="12" width="11.1796875" style="13" customWidth="1"/>
    <col min="13" max="13" width="9.26953125" style="13"/>
    <col min="14" max="14" width="11.26953125" style="13" bestFit="1" customWidth="1"/>
    <col min="15" max="16384" width="9.26953125" style="13"/>
  </cols>
  <sheetData>
    <row r="1" spans="1:13" ht="30" customHeight="1" x14ac:dyDescent="0.35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1" t="s">
        <v>20</v>
      </c>
      <c r="H1" s="20" t="s">
        <v>21</v>
      </c>
      <c r="I1" s="37" t="s">
        <v>22</v>
      </c>
      <c r="J1" s="34" t="s">
        <v>23</v>
      </c>
      <c r="K1" s="40" t="s">
        <v>24</v>
      </c>
      <c r="L1" s="20" t="s">
        <v>189</v>
      </c>
      <c r="M1" s="20" t="s">
        <v>193</v>
      </c>
    </row>
    <row r="2" spans="1:13" s="28" customFormat="1" ht="11.5" x14ac:dyDescent="0.35">
      <c r="A2" s="22" t="s">
        <v>25</v>
      </c>
      <c r="B2" s="23" t="s">
        <v>26</v>
      </c>
      <c r="C2" s="23" t="s">
        <v>27</v>
      </c>
      <c r="D2" s="24" t="s">
        <v>28</v>
      </c>
      <c r="E2" s="25" t="s">
        <v>29</v>
      </c>
      <c r="F2" s="25">
        <v>10008599</v>
      </c>
      <c r="G2" s="26">
        <v>0.66666666666666663</v>
      </c>
      <c r="H2" s="26">
        <v>0.95833333333333337</v>
      </c>
      <c r="I2" s="27" t="s">
        <v>30</v>
      </c>
      <c r="J2" s="35">
        <v>529.23</v>
      </c>
      <c r="K2" s="10">
        <v>3507.24</v>
      </c>
      <c r="L2" s="29" t="s">
        <v>190</v>
      </c>
      <c r="M2" s="22"/>
    </row>
    <row r="3" spans="1:13" s="28" customFormat="1" ht="11.5" x14ac:dyDescent="0.35">
      <c r="A3" s="22" t="s">
        <v>25</v>
      </c>
      <c r="B3" s="23" t="s">
        <v>26</v>
      </c>
      <c r="C3" s="23" t="s">
        <v>31</v>
      </c>
      <c r="D3" s="24" t="s">
        <v>32</v>
      </c>
      <c r="E3" s="25" t="s">
        <v>33</v>
      </c>
      <c r="F3" s="25">
        <v>10004222</v>
      </c>
      <c r="G3" s="26">
        <v>0.64583333333333337</v>
      </c>
      <c r="H3" s="26">
        <v>0.9375</v>
      </c>
      <c r="I3" s="27" t="s">
        <v>30</v>
      </c>
      <c r="J3" s="35">
        <v>411.22</v>
      </c>
      <c r="K3" s="10">
        <v>2878.54</v>
      </c>
      <c r="L3" s="29" t="s">
        <v>190</v>
      </c>
      <c r="M3" s="22"/>
    </row>
    <row r="4" spans="1:13" s="28" customFormat="1" ht="11.5" x14ac:dyDescent="0.35">
      <c r="A4" s="22" t="s">
        <v>25</v>
      </c>
      <c r="B4" s="23" t="s">
        <v>26</v>
      </c>
      <c r="C4" s="23" t="s">
        <v>34</v>
      </c>
      <c r="D4" s="24" t="s">
        <v>35</v>
      </c>
      <c r="E4" s="25" t="s">
        <v>36</v>
      </c>
      <c r="F4" s="25">
        <v>10008961</v>
      </c>
      <c r="G4" s="26">
        <v>0.66666666666666663</v>
      </c>
      <c r="H4" s="26">
        <v>0.95833333333333337</v>
      </c>
      <c r="I4" s="27" t="s">
        <v>30</v>
      </c>
      <c r="J4" s="35">
        <v>397.32</v>
      </c>
      <c r="K4" s="10">
        <v>2081.2399999999998</v>
      </c>
      <c r="L4" s="29" t="s">
        <v>190</v>
      </c>
      <c r="M4" s="22"/>
    </row>
    <row r="5" spans="1:13" s="28" customFormat="1" ht="11.5" x14ac:dyDescent="0.35">
      <c r="A5" s="22" t="s">
        <v>25</v>
      </c>
      <c r="B5" s="23" t="s">
        <v>26</v>
      </c>
      <c r="C5" s="23" t="s">
        <v>37</v>
      </c>
      <c r="D5" s="24" t="s">
        <v>38</v>
      </c>
      <c r="E5" s="25" t="s">
        <v>39</v>
      </c>
      <c r="F5" s="25">
        <v>10038869</v>
      </c>
      <c r="G5" s="26">
        <v>0.70833333333333337</v>
      </c>
      <c r="H5" s="26">
        <v>0.9375</v>
      </c>
      <c r="I5" s="27" t="s">
        <v>40</v>
      </c>
      <c r="J5" s="35">
        <v>232.04</v>
      </c>
      <c r="K5" s="10">
        <v>1276.22</v>
      </c>
      <c r="L5" s="29" t="s">
        <v>190</v>
      </c>
      <c r="M5" s="22"/>
    </row>
    <row r="6" spans="1:13" s="28" customFormat="1" ht="11.5" x14ac:dyDescent="0.35">
      <c r="A6" s="22" t="s">
        <v>25</v>
      </c>
      <c r="B6" s="23" t="s">
        <v>26</v>
      </c>
      <c r="C6" s="23" t="s">
        <v>37</v>
      </c>
      <c r="D6" s="24" t="s">
        <v>41</v>
      </c>
      <c r="E6" s="25" t="s">
        <v>42</v>
      </c>
      <c r="F6" s="25">
        <v>10041721</v>
      </c>
      <c r="G6" s="26">
        <v>0.70833333333333337</v>
      </c>
      <c r="H6" s="26">
        <v>0.9375</v>
      </c>
      <c r="I6" s="27" t="s">
        <v>40</v>
      </c>
      <c r="J6" s="35">
        <v>232.04</v>
      </c>
      <c r="K6" s="10">
        <v>1276.22</v>
      </c>
      <c r="L6" s="29" t="s">
        <v>190</v>
      </c>
      <c r="M6" s="22"/>
    </row>
    <row r="7" spans="1:13" s="28" customFormat="1" ht="11.5" x14ac:dyDescent="0.35">
      <c r="A7" s="22" t="s">
        <v>25</v>
      </c>
      <c r="B7" s="23" t="s">
        <v>26</v>
      </c>
      <c r="C7" s="23" t="s">
        <v>37</v>
      </c>
      <c r="D7" s="2" t="s">
        <v>43</v>
      </c>
      <c r="E7" s="2" t="s">
        <v>44</v>
      </c>
      <c r="F7" s="2">
        <v>10055435</v>
      </c>
      <c r="G7" s="26">
        <v>0.66666666666666663</v>
      </c>
      <c r="H7" s="26">
        <v>0.95833333333333337</v>
      </c>
      <c r="I7" s="27" t="s">
        <v>30</v>
      </c>
      <c r="J7" s="35">
        <v>232.04</v>
      </c>
      <c r="K7" s="10">
        <v>1624.28</v>
      </c>
      <c r="L7" s="29" t="s">
        <v>190</v>
      </c>
      <c r="M7" s="22"/>
    </row>
    <row r="8" spans="1:13" ht="15" customHeight="1" x14ac:dyDescent="0.35">
      <c r="A8" s="22" t="s">
        <v>25</v>
      </c>
      <c r="B8" s="23" t="s">
        <v>26</v>
      </c>
      <c r="C8" s="1" t="s">
        <v>45</v>
      </c>
      <c r="D8" s="2" t="s">
        <v>46</v>
      </c>
      <c r="E8" s="2" t="s">
        <v>47</v>
      </c>
      <c r="F8" s="2">
        <v>10038047</v>
      </c>
      <c r="G8" s="26">
        <v>0.70833333333333337</v>
      </c>
      <c r="H8" s="26">
        <v>0.9375</v>
      </c>
      <c r="I8" s="27" t="s">
        <v>40</v>
      </c>
      <c r="J8" s="35">
        <v>200.05</v>
      </c>
      <c r="K8" s="10">
        <v>1100.28</v>
      </c>
      <c r="L8" s="29" t="s">
        <v>190</v>
      </c>
      <c r="M8" s="29"/>
    </row>
    <row r="9" spans="1:13" ht="15" customHeight="1" x14ac:dyDescent="0.35">
      <c r="A9" s="22" t="s">
        <v>25</v>
      </c>
      <c r="B9" s="23" t="s">
        <v>26</v>
      </c>
      <c r="C9" s="1" t="s">
        <v>45</v>
      </c>
      <c r="D9" s="2" t="s">
        <v>48</v>
      </c>
      <c r="E9" s="2" t="s">
        <v>49</v>
      </c>
      <c r="F9" s="2">
        <v>10041398</v>
      </c>
      <c r="G9" s="26">
        <v>0.70833333333333337</v>
      </c>
      <c r="H9" s="26">
        <v>0.9375</v>
      </c>
      <c r="I9" s="27" t="s">
        <v>40</v>
      </c>
      <c r="J9" s="35">
        <v>200.05</v>
      </c>
      <c r="K9" s="10">
        <v>1100.28</v>
      </c>
      <c r="L9" s="29" t="s">
        <v>190</v>
      </c>
      <c r="M9" s="29"/>
    </row>
    <row r="10" spans="1:13" ht="15" customHeight="1" x14ac:dyDescent="0.35">
      <c r="A10" s="22" t="s">
        <v>25</v>
      </c>
      <c r="B10" s="23" t="s">
        <v>26</v>
      </c>
      <c r="C10" s="1" t="s">
        <v>45</v>
      </c>
      <c r="D10" s="2" t="s">
        <v>50</v>
      </c>
      <c r="E10" s="2" t="s">
        <v>47</v>
      </c>
      <c r="F10" s="2">
        <v>10032539</v>
      </c>
      <c r="G10" s="26">
        <v>0.70833333333333337</v>
      </c>
      <c r="H10" s="26">
        <v>0.9375</v>
      </c>
      <c r="I10" s="27" t="s">
        <v>40</v>
      </c>
      <c r="J10" s="35">
        <v>200.05</v>
      </c>
      <c r="K10" s="10">
        <v>1100.28</v>
      </c>
      <c r="L10" s="29" t="s">
        <v>190</v>
      </c>
      <c r="M10" s="29"/>
    </row>
    <row r="11" spans="1:13" ht="15" customHeight="1" x14ac:dyDescent="0.35">
      <c r="A11" s="22" t="s">
        <v>25</v>
      </c>
      <c r="B11" s="23" t="s">
        <v>26</v>
      </c>
      <c r="C11" s="1" t="s">
        <v>45</v>
      </c>
      <c r="D11" s="2" t="s">
        <v>51</v>
      </c>
      <c r="E11" s="2" t="s">
        <v>52</v>
      </c>
      <c r="F11" s="2">
        <v>10038924</v>
      </c>
      <c r="G11" s="26">
        <v>0.66666666666666663</v>
      </c>
      <c r="H11" s="26">
        <v>0.95833333333333337</v>
      </c>
      <c r="I11" s="27" t="s">
        <v>30</v>
      </c>
      <c r="J11" s="35">
        <v>200.05</v>
      </c>
      <c r="K11" s="10">
        <v>1400.35</v>
      </c>
      <c r="L11" s="29" t="s">
        <v>190</v>
      </c>
      <c r="M11" s="29"/>
    </row>
    <row r="12" spans="1:13" ht="15" customHeight="1" x14ac:dyDescent="0.35">
      <c r="A12" s="22" t="s">
        <v>25</v>
      </c>
      <c r="B12" s="23" t="s">
        <v>26</v>
      </c>
      <c r="C12" s="1" t="s">
        <v>45</v>
      </c>
      <c r="D12" s="2" t="s">
        <v>53</v>
      </c>
      <c r="E12" s="2" t="s">
        <v>54</v>
      </c>
      <c r="F12" s="2">
        <v>10118935</v>
      </c>
      <c r="G12" s="26">
        <v>0.66666666666666663</v>
      </c>
      <c r="H12" s="26">
        <v>0.95833333333333337</v>
      </c>
      <c r="I12" s="27" t="s">
        <v>30</v>
      </c>
      <c r="J12" s="35">
        <v>200.05</v>
      </c>
      <c r="K12" s="10">
        <v>1400.35</v>
      </c>
      <c r="L12" s="29" t="s">
        <v>190</v>
      </c>
      <c r="M12" s="29"/>
    </row>
    <row r="13" spans="1:13" ht="15" customHeight="1" x14ac:dyDescent="0.35">
      <c r="A13" s="22" t="s">
        <v>25</v>
      </c>
      <c r="B13" s="23" t="s">
        <v>26</v>
      </c>
      <c r="C13" s="1" t="s">
        <v>55</v>
      </c>
      <c r="D13" s="2" t="s">
        <v>56</v>
      </c>
      <c r="E13" s="2" t="s">
        <v>57</v>
      </c>
      <c r="F13" s="2">
        <v>10087445</v>
      </c>
      <c r="G13" s="26">
        <v>0.70833333333333337</v>
      </c>
      <c r="H13" s="26">
        <v>0.9375</v>
      </c>
      <c r="I13" s="27" t="s">
        <v>40</v>
      </c>
      <c r="J13" s="35">
        <v>156.36000000000001</v>
      </c>
      <c r="K13" s="10">
        <v>859.98</v>
      </c>
      <c r="L13" s="29" t="s">
        <v>190</v>
      </c>
      <c r="M13" s="29"/>
    </row>
    <row r="14" spans="1:13" ht="15" customHeight="1" x14ac:dyDescent="0.35">
      <c r="A14" s="22" t="s">
        <v>25</v>
      </c>
      <c r="B14" s="23" t="s">
        <v>26</v>
      </c>
      <c r="C14" s="1" t="s">
        <v>55</v>
      </c>
      <c r="D14" s="2" t="s">
        <v>58</v>
      </c>
      <c r="E14" s="2" t="s">
        <v>59</v>
      </c>
      <c r="F14" s="2">
        <v>10089010</v>
      </c>
      <c r="G14" s="26">
        <v>0.70833333333333337</v>
      </c>
      <c r="H14" s="26">
        <v>0.9375</v>
      </c>
      <c r="I14" s="27" t="s">
        <v>40</v>
      </c>
      <c r="J14" s="35">
        <v>156.36000000000001</v>
      </c>
      <c r="K14" s="10">
        <v>859.98</v>
      </c>
      <c r="L14" s="29" t="s">
        <v>190</v>
      </c>
      <c r="M14" s="29"/>
    </row>
    <row r="15" spans="1:13" ht="15" customHeight="1" x14ac:dyDescent="0.35">
      <c r="A15" s="22" t="s">
        <v>25</v>
      </c>
      <c r="B15" s="23" t="s">
        <v>26</v>
      </c>
      <c r="C15" s="1" t="s">
        <v>55</v>
      </c>
      <c r="D15" s="2" t="s">
        <v>60</v>
      </c>
      <c r="E15" s="2" t="s">
        <v>61</v>
      </c>
      <c r="F15" s="2">
        <v>10064329</v>
      </c>
      <c r="G15" s="26">
        <v>0.70833333333333337</v>
      </c>
      <c r="H15" s="26">
        <v>0.9375</v>
      </c>
      <c r="I15" s="27" t="s">
        <v>40</v>
      </c>
      <c r="J15" s="35">
        <v>156.36000000000001</v>
      </c>
      <c r="K15" s="10">
        <v>859.98</v>
      </c>
      <c r="L15" s="29" t="s">
        <v>190</v>
      </c>
      <c r="M15" s="29"/>
    </row>
    <row r="16" spans="1:13" ht="15" customHeight="1" x14ac:dyDescent="0.35">
      <c r="A16" s="22" t="s">
        <v>25</v>
      </c>
      <c r="B16" s="23" t="s">
        <v>26</v>
      </c>
      <c r="C16" s="1" t="s">
        <v>55</v>
      </c>
      <c r="D16" s="2" t="s">
        <v>62</v>
      </c>
      <c r="E16" s="2" t="s">
        <v>63</v>
      </c>
      <c r="F16" s="2">
        <v>10087559</v>
      </c>
      <c r="G16" s="26">
        <v>0.70833333333333337</v>
      </c>
      <c r="H16" s="26">
        <v>0.9375</v>
      </c>
      <c r="I16" s="27" t="s">
        <v>40</v>
      </c>
      <c r="J16" s="35">
        <v>156.36000000000001</v>
      </c>
      <c r="K16" s="10">
        <v>859.98</v>
      </c>
      <c r="L16" s="29" t="s">
        <v>190</v>
      </c>
      <c r="M16" s="29"/>
    </row>
    <row r="17" spans="1:13" ht="15" customHeight="1" x14ac:dyDescent="0.35">
      <c r="A17" s="22" t="s">
        <v>25</v>
      </c>
      <c r="B17" s="23" t="s">
        <v>26</v>
      </c>
      <c r="C17" s="1" t="s">
        <v>55</v>
      </c>
      <c r="D17" s="2" t="s">
        <v>64</v>
      </c>
      <c r="E17" s="2" t="s">
        <v>65</v>
      </c>
      <c r="F17" s="2">
        <v>10046442</v>
      </c>
      <c r="G17" s="26">
        <v>0.70833333333333337</v>
      </c>
      <c r="H17" s="26">
        <v>0.9375</v>
      </c>
      <c r="I17" s="27" t="s">
        <v>40</v>
      </c>
      <c r="J17" s="35">
        <v>156.36000000000001</v>
      </c>
      <c r="K17" s="10">
        <v>859.98</v>
      </c>
      <c r="L17" s="29" t="s">
        <v>190</v>
      </c>
      <c r="M17" s="29"/>
    </row>
    <row r="18" spans="1:13" ht="15" customHeight="1" x14ac:dyDescent="0.35">
      <c r="A18" s="22" t="s">
        <v>25</v>
      </c>
      <c r="B18" s="23" t="s">
        <v>26</v>
      </c>
      <c r="C18" s="1" t="s">
        <v>55</v>
      </c>
      <c r="D18" s="2" t="s">
        <v>66</v>
      </c>
      <c r="E18" s="2" t="s">
        <v>67</v>
      </c>
      <c r="F18" s="2">
        <v>10046140</v>
      </c>
      <c r="G18" s="26">
        <v>0.70833333333333337</v>
      </c>
      <c r="H18" s="26">
        <v>0.9375</v>
      </c>
      <c r="I18" s="27" t="s">
        <v>40</v>
      </c>
      <c r="J18" s="35">
        <v>156.36000000000001</v>
      </c>
      <c r="K18" s="10">
        <v>859.98</v>
      </c>
      <c r="L18" s="29" t="s">
        <v>190</v>
      </c>
      <c r="M18" s="29"/>
    </row>
    <row r="19" spans="1:13" ht="15" customHeight="1" x14ac:dyDescent="0.35">
      <c r="A19" s="22" t="s">
        <v>25</v>
      </c>
      <c r="B19" s="23" t="s">
        <v>26</v>
      </c>
      <c r="C19" s="1" t="s">
        <v>55</v>
      </c>
      <c r="D19" s="2" t="s">
        <v>68</v>
      </c>
      <c r="E19" s="2" t="s">
        <v>69</v>
      </c>
      <c r="F19" s="2">
        <v>10111595</v>
      </c>
      <c r="G19" s="26">
        <v>0.70833333333333337</v>
      </c>
      <c r="H19" s="26">
        <v>0.9375</v>
      </c>
      <c r="I19" s="27" t="s">
        <v>40</v>
      </c>
      <c r="J19" s="35">
        <v>156.36000000000001</v>
      </c>
      <c r="K19" s="10">
        <v>859.98</v>
      </c>
      <c r="L19" s="29" t="s">
        <v>190</v>
      </c>
      <c r="M19" s="29"/>
    </row>
    <row r="20" spans="1:13" ht="15" customHeight="1" x14ac:dyDescent="0.35">
      <c r="A20" s="22" t="s">
        <v>25</v>
      </c>
      <c r="B20" s="23" t="s">
        <v>26</v>
      </c>
      <c r="C20" s="1" t="s">
        <v>55</v>
      </c>
      <c r="D20" s="2" t="s">
        <v>70</v>
      </c>
      <c r="E20" s="2" t="s">
        <v>71</v>
      </c>
      <c r="F20" s="2">
        <v>10109583</v>
      </c>
      <c r="G20" s="26">
        <v>0.70833333333333337</v>
      </c>
      <c r="H20" s="26">
        <v>0.9375</v>
      </c>
      <c r="I20" s="27" t="s">
        <v>40</v>
      </c>
      <c r="J20" s="35">
        <v>156.36000000000001</v>
      </c>
      <c r="K20" s="10">
        <v>859.98</v>
      </c>
      <c r="L20" s="29" t="s">
        <v>190</v>
      </c>
      <c r="M20" s="29"/>
    </row>
    <row r="21" spans="1:13" ht="15" customHeight="1" x14ac:dyDescent="0.35">
      <c r="A21" s="22" t="s">
        <v>25</v>
      </c>
      <c r="B21" s="23" t="s">
        <v>26</v>
      </c>
      <c r="C21" s="1" t="s">
        <v>55</v>
      </c>
      <c r="D21" s="2" t="s">
        <v>72</v>
      </c>
      <c r="E21" s="2" t="s">
        <v>73</v>
      </c>
      <c r="F21" s="2">
        <v>10120235</v>
      </c>
      <c r="G21" s="26">
        <v>0.70833333333333337</v>
      </c>
      <c r="H21" s="26">
        <v>0.9375</v>
      </c>
      <c r="I21" s="27" t="s">
        <v>40</v>
      </c>
      <c r="J21" s="35">
        <v>156.36000000000001</v>
      </c>
      <c r="K21" s="10">
        <v>859.98</v>
      </c>
      <c r="L21" s="29" t="s">
        <v>190</v>
      </c>
      <c r="M21" s="29"/>
    </row>
    <row r="22" spans="1:13" ht="15" customHeight="1" x14ac:dyDescent="0.35">
      <c r="A22" s="22" t="s">
        <v>25</v>
      </c>
      <c r="B22" s="23" t="s">
        <v>26</v>
      </c>
      <c r="C22" s="1" t="s">
        <v>55</v>
      </c>
      <c r="D22" s="2" t="s">
        <v>74</v>
      </c>
      <c r="E22" s="2" t="s">
        <v>75</v>
      </c>
      <c r="F22" s="2">
        <v>10083441</v>
      </c>
      <c r="G22" s="26">
        <v>0.70833333333333337</v>
      </c>
      <c r="H22" s="26">
        <v>0.9375</v>
      </c>
      <c r="I22" s="27" t="s">
        <v>40</v>
      </c>
      <c r="J22" s="35">
        <v>156.36000000000001</v>
      </c>
      <c r="K22" s="10">
        <v>859.98</v>
      </c>
      <c r="L22" s="29" t="s">
        <v>190</v>
      </c>
      <c r="M22" s="29"/>
    </row>
    <row r="23" spans="1:13" ht="15" customHeight="1" x14ac:dyDescent="0.35">
      <c r="A23" s="22" t="s">
        <v>25</v>
      </c>
      <c r="B23" s="23" t="s">
        <v>26</v>
      </c>
      <c r="C23" s="1" t="s">
        <v>55</v>
      </c>
      <c r="D23" s="2" t="s">
        <v>76</v>
      </c>
      <c r="E23" s="2" t="s">
        <v>77</v>
      </c>
      <c r="F23" s="2">
        <v>10119067</v>
      </c>
      <c r="G23" s="26">
        <v>0.70833333333333337</v>
      </c>
      <c r="H23" s="26">
        <v>0.9375</v>
      </c>
      <c r="I23" s="27" t="s">
        <v>40</v>
      </c>
      <c r="J23" s="35">
        <v>156.36000000000001</v>
      </c>
      <c r="K23" s="10">
        <v>859.98</v>
      </c>
      <c r="L23" s="29" t="s">
        <v>190</v>
      </c>
      <c r="M23" s="29"/>
    </row>
    <row r="24" spans="1:13" ht="15" customHeight="1" x14ac:dyDescent="0.35">
      <c r="A24" s="22" t="s">
        <v>25</v>
      </c>
      <c r="B24" s="23" t="s">
        <v>26</v>
      </c>
      <c r="C24" s="1" t="s">
        <v>55</v>
      </c>
      <c r="D24" s="2" t="s">
        <v>78</v>
      </c>
      <c r="E24" s="2" t="s">
        <v>79</v>
      </c>
      <c r="F24" s="2">
        <v>10078397</v>
      </c>
      <c r="G24" s="26">
        <v>0.70833333333333337</v>
      </c>
      <c r="H24" s="26">
        <v>0.9375</v>
      </c>
      <c r="I24" s="27" t="s">
        <v>40</v>
      </c>
      <c r="J24" s="35">
        <v>156.36000000000001</v>
      </c>
      <c r="K24" s="10">
        <v>859.98</v>
      </c>
      <c r="L24" s="29" t="s">
        <v>190</v>
      </c>
      <c r="M24" s="29"/>
    </row>
    <row r="25" spans="1:13" ht="15" customHeight="1" x14ac:dyDescent="0.35">
      <c r="A25" s="22" t="s">
        <v>25</v>
      </c>
      <c r="B25" s="23" t="s">
        <v>26</v>
      </c>
      <c r="C25" s="1" t="s">
        <v>55</v>
      </c>
      <c r="D25" s="2" t="s">
        <v>80</v>
      </c>
      <c r="E25" s="2" t="s">
        <v>81</v>
      </c>
      <c r="F25" s="2">
        <v>10083825</v>
      </c>
      <c r="G25" s="26">
        <v>0.75</v>
      </c>
      <c r="H25" s="26">
        <v>0.9375</v>
      </c>
      <c r="I25" s="27" t="s">
        <v>82</v>
      </c>
      <c r="J25" s="35">
        <v>156.36000000000001</v>
      </c>
      <c r="K25" s="10">
        <v>703.62</v>
      </c>
      <c r="L25" s="29" t="s">
        <v>190</v>
      </c>
      <c r="M25" s="29"/>
    </row>
    <row r="26" spans="1:13" ht="15" customHeight="1" x14ac:dyDescent="0.35">
      <c r="A26" s="22" t="s">
        <v>25</v>
      </c>
      <c r="B26" s="23" t="s">
        <v>26</v>
      </c>
      <c r="C26" s="1" t="s">
        <v>55</v>
      </c>
      <c r="D26" s="2" t="s">
        <v>83</v>
      </c>
      <c r="E26" s="2" t="s">
        <v>84</v>
      </c>
      <c r="F26" s="2">
        <v>10113383</v>
      </c>
      <c r="G26" s="26">
        <v>0.75</v>
      </c>
      <c r="H26" s="26">
        <v>0.9375</v>
      </c>
      <c r="I26" s="27" t="s">
        <v>82</v>
      </c>
      <c r="J26" s="35">
        <v>156.36000000000001</v>
      </c>
      <c r="K26" s="10">
        <v>703.62</v>
      </c>
      <c r="L26" s="29" t="s">
        <v>190</v>
      </c>
      <c r="M26" s="29"/>
    </row>
    <row r="27" spans="1:13" ht="15" customHeight="1" x14ac:dyDescent="0.35">
      <c r="A27" s="22" t="s">
        <v>25</v>
      </c>
      <c r="B27" s="23" t="s">
        <v>26</v>
      </c>
      <c r="C27" s="1" t="s">
        <v>55</v>
      </c>
      <c r="D27" s="2" t="s">
        <v>85</v>
      </c>
      <c r="E27" s="2" t="s">
        <v>86</v>
      </c>
      <c r="F27" s="2">
        <v>10091030</v>
      </c>
      <c r="G27" s="26">
        <v>0.75</v>
      </c>
      <c r="H27" s="26">
        <v>0.9375</v>
      </c>
      <c r="I27" s="27" t="s">
        <v>82</v>
      </c>
      <c r="J27" s="35">
        <v>156.36000000000001</v>
      </c>
      <c r="K27" s="10">
        <v>703.62</v>
      </c>
      <c r="L27" s="29" t="s">
        <v>190</v>
      </c>
      <c r="M27" s="29"/>
    </row>
    <row r="28" spans="1:13" ht="15" customHeight="1" x14ac:dyDescent="0.35">
      <c r="A28" s="22" t="s">
        <v>87</v>
      </c>
      <c r="B28" s="23" t="s">
        <v>88</v>
      </c>
      <c r="C28" s="23" t="s">
        <v>31</v>
      </c>
      <c r="D28" s="24" t="s">
        <v>32</v>
      </c>
      <c r="E28" s="25" t="s">
        <v>33</v>
      </c>
      <c r="F28" s="25">
        <v>10004222</v>
      </c>
      <c r="G28" s="26">
        <v>0.14583333333333334</v>
      </c>
      <c r="H28" s="26">
        <v>0.35416666666666669</v>
      </c>
      <c r="I28" s="27" t="s">
        <v>89</v>
      </c>
      <c r="J28" s="35">
        <v>411.22</v>
      </c>
      <c r="K28" s="10">
        <v>2056.1</v>
      </c>
      <c r="L28" s="29" t="s">
        <v>190</v>
      </c>
      <c r="M28" s="29"/>
    </row>
    <row r="29" spans="1:13" ht="15" customHeight="1" x14ac:dyDescent="0.35">
      <c r="A29" s="22" t="s">
        <v>87</v>
      </c>
      <c r="B29" s="23" t="s">
        <v>88</v>
      </c>
      <c r="C29" s="23" t="s">
        <v>34</v>
      </c>
      <c r="D29" s="24" t="s">
        <v>35</v>
      </c>
      <c r="E29" s="25" t="s">
        <v>36</v>
      </c>
      <c r="F29" s="25">
        <v>10008961</v>
      </c>
      <c r="G29" s="26">
        <v>0.14583333333333334</v>
      </c>
      <c r="H29" s="26">
        <v>0.3125</v>
      </c>
      <c r="I29" s="27" t="s">
        <v>90</v>
      </c>
      <c r="J29" s="35">
        <v>297.32</v>
      </c>
      <c r="K29" s="10">
        <v>1189.28</v>
      </c>
      <c r="L29" s="29" t="s">
        <v>190</v>
      </c>
      <c r="M29" s="29"/>
    </row>
    <row r="30" spans="1:13" ht="15" customHeight="1" x14ac:dyDescent="0.35">
      <c r="A30" s="22" t="s">
        <v>87</v>
      </c>
      <c r="B30" s="23" t="s">
        <v>88</v>
      </c>
      <c r="C30" s="23" t="s">
        <v>37</v>
      </c>
      <c r="D30" s="24" t="s">
        <v>41</v>
      </c>
      <c r="E30" s="25" t="s">
        <v>42</v>
      </c>
      <c r="F30" s="25">
        <v>10041721</v>
      </c>
      <c r="G30" s="26">
        <v>0.14583333333333334</v>
      </c>
      <c r="H30" s="26">
        <v>0.35416666666666669</v>
      </c>
      <c r="I30" s="27" t="s">
        <v>89</v>
      </c>
      <c r="J30" s="35">
        <v>232.04</v>
      </c>
      <c r="K30" s="10">
        <v>1160.2</v>
      </c>
      <c r="L30" s="29" t="s">
        <v>190</v>
      </c>
      <c r="M30" s="29"/>
    </row>
    <row r="31" spans="1:13" ht="15" customHeight="1" x14ac:dyDescent="0.35">
      <c r="A31" s="22" t="s">
        <v>87</v>
      </c>
      <c r="B31" s="23" t="s">
        <v>88</v>
      </c>
      <c r="C31" s="23" t="s">
        <v>37</v>
      </c>
      <c r="D31" s="2" t="s">
        <v>43</v>
      </c>
      <c r="E31" s="2" t="s">
        <v>44</v>
      </c>
      <c r="F31" s="2">
        <v>10055435</v>
      </c>
      <c r="G31" s="26">
        <v>0.14583333333333334</v>
      </c>
      <c r="H31" s="26">
        <v>0.3125</v>
      </c>
      <c r="I31" s="27" t="s">
        <v>90</v>
      </c>
      <c r="J31" s="35">
        <v>232.04</v>
      </c>
      <c r="K31" s="10">
        <v>696.12</v>
      </c>
      <c r="L31" s="29" t="s">
        <v>190</v>
      </c>
      <c r="M31" s="29"/>
    </row>
    <row r="32" spans="1:13" ht="15" customHeight="1" x14ac:dyDescent="0.35">
      <c r="A32" s="22" t="s">
        <v>87</v>
      </c>
      <c r="B32" s="23" t="s">
        <v>88</v>
      </c>
      <c r="C32" s="1" t="s">
        <v>37</v>
      </c>
      <c r="D32" s="2" t="s">
        <v>91</v>
      </c>
      <c r="E32" s="2" t="s">
        <v>92</v>
      </c>
      <c r="F32" s="2">
        <v>10041381</v>
      </c>
      <c r="G32" s="26">
        <v>0.16666666666666666</v>
      </c>
      <c r="H32" s="26">
        <v>0.83333333333333337</v>
      </c>
      <c r="I32" s="27" t="s">
        <v>93</v>
      </c>
      <c r="J32" s="35">
        <v>200.05</v>
      </c>
      <c r="K32" s="10">
        <v>3712.16</v>
      </c>
      <c r="L32" s="29" t="s">
        <v>190</v>
      </c>
      <c r="M32" s="29"/>
    </row>
    <row r="33" spans="1:13" ht="15" customHeight="1" x14ac:dyDescent="0.35">
      <c r="A33" s="22" t="s">
        <v>87</v>
      </c>
      <c r="B33" s="23" t="s">
        <v>88</v>
      </c>
      <c r="C33" s="1" t="s">
        <v>45</v>
      </c>
      <c r="D33" s="2" t="s">
        <v>94</v>
      </c>
      <c r="E33" s="2" t="s">
        <v>95</v>
      </c>
      <c r="F33" s="2">
        <v>1003791</v>
      </c>
      <c r="G33" s="26">
        <v>0.16666666666666666</v>
      </c>
      <c r="H33" s="26">
        <v>0.83333333333333337</v>
      </c>
      <c r="I33" s="27" t="s">
        <v>93</v>
      </c>
      <c r="J33" s="35">
        <v>200.05</v>
      </c>
      <c r="K33" s="10">
        <v>3200.8</v>
      </c>
      <c r="L33" s="29" t="s">
        <v>190</v>
      </c>
      <c r="M33" s="29"/>
    </row>
    <row r="34" spans="1:13" ht="15" customHeight="1" x14ac:dyDescent="0.35">
      <c r="A34" s="22" t="s">
        <v>87</v>
      </c>
      <c r="B34" s="23" t="s">
        <v>88</v>
      </c>
      <c r="C34" s="1" t="s">
        <v>45</v>
      </c>
      <c r="D34" s="2" t="s">
        <v>48</v>
      </c>
      <c r="E34" s="2" t="s">
        <v>49</v>
      </c>
      <c r="F34" s="2">
        <v>10041398</v>
      </c>
      <c r="G34" s="26">
        <v>0.14583333333333334</v>
      </c>
      <c r="H34" s="26">
        <v>0.35416666666666669</v>
      </c>
      <c r="I34" s="27" t="s">
        <v>89</v>
      </c>
      <c r="J34" s="35">
        <v>200.05</v>
      </c>
      <c r="K34" s="10">
        <v>1000.25</v>
      </c>
      <c r="L34" s="29" t="s">
        <v>190</v>
      </c>
      <c r="M34" s="29"/>
    </row>
    <row r="35" spans="1:13" ht="15" customHeight="1" x14ac:dyDescent="0.35">
      <c r="A35" s="22" t="s">
        <v>87</v>
      </c>
      <c r="B35" s="23" t="s">
        <v>88</v>
      </c>
      <c r="C35" s="1" t="s">
        <v>45</v>
      </c>
      <c r="D35" s="2" t="s">
        <v>50</v>
      </c>
      <c r="E35" s="2" t="s">
        <v>47</v>
      </c>
      <c r="F35" s="2">
        <v>10032539</v>
      </c>
      <c r="G35" s="26">
        <v>0.14583333333333334</v>
      </c>
      <c r="H35" s="26">
        <v>0.35416666666666669</v>
      </c>
      <c r="I35" s="27" t="s">
        <v>89</v>
      </c>
      <c r="J35" s="35">
        <v>200.05</v>
      </c>
      <c r="K35" s="10">
        <v>1000.25</v>
      </c>
      <c r="L35" s="29" t="s">
        <v>190</v>
      </c>
      <c r="M35" s="29"/>
    </row>
    <row r="36" spans="1:13" ht="15" customHeight="1" x14ac:dyDescent="0.35">
      <c r="A36" s="22" t="s">
        <v>87</v>
      </c>
      <c r="B36" s="23" t="s">
        <v>88</v>
      </c>
      <c r="C36" s="1" t="s">
        <v>45</v>
      </c>
      <c r="D36" s="2" t="s">
        <v>51</v>
      </c>
      <c r="E36" s="2" t="s">
        <v>52</v>
      </c>
      <c r="F36" s="2">
        <v>10038924</v>
      </c>
      <c r="G36" s="26">
        <v>0.14583333333333334</v>
      </c>
      <c r="H36" s="26">
        <v>0.3125</v>
      </c>
      <c r="I36" s="27" t="s">
        <v>90</v>
      </c>
      <c r="J36" s="35">
        <v>200.05</v>
      </c>
      <c r="K36" s="10">
        <v>800.2</v>
      </c>
      <c r="L36" s="29" t="s">
        <v>190</v>
      </c>
      <c r="M36" s="29"/>
    </row>
    <row r="37" spans="1:13" ht="15" customHeight="1" x14ac:dyDescent="0.35">
      <c r="A37" s="22" t="s">
        <v>87</v>
      </c>
      <c r="B37" s="23" t="s">
        <v>88</v>
      </c>
      <c r="C37" s="1" t="s">
        <v>45</v>
      </c>
      <c r="D37" s="2" t="s">
        <v>96</v>
      </c>
      <c r="E37" s="2" t="s">
        <v>97</v>
      </c>
      <c r="F37" s="2">
        <v>10038889</v>
      </c>
      <c r="G37" s="26">
        <v>0.14583333333333334</v>
      </c>
      <c r="H37" s="26">
        <v>0.3125</v>
      </c>
      <c r="I37" s="27" t="s">
        <v>90</v>
      </c>
      <c r="J37" s="35">
        <v>200.05</v>
      </c>
      <c r="K37" s="10">
        <v>800.2</v>
      </c>
      <c r="L37" s="29" t="s">
        <v>190</v>
      </c>
      <c r="M37" s="29"/>
    </row>
    <row r="38" spans="1:13" ht="15" customHeight="1" x14ac:dyDescent="0.35">
      <c r="A38" s="22" t="s">
        <v>87</v>
      </c>
      <c r="B38" s="23" t="s">
        <v>88</v>
      </c>
      <c r="C38" s="1" t="s">
        <v>55</v>
      </c>
      <c r="D38" s="2" t="s">
        <v>56</v>
      </c>
      <c r="E38" s="2" t="s">
        <v>57</v>
      </c>
      <c r="F38" s="2">
        <v>10087445</v>
      </c>
      <c r="G38" s="26">
        <v>0.14583333333333334</v>
      </c>
      <c r="H38" s="26">
        <v>0.35416666666666669</v>
      </c>
      <c r="I38" s="27" t="s">
        <v>89</v>
      </c>
      <c r="J38" s="35">
        <v>156.36000000000001</v>
      </c>
      <c r="K38" s="10">
        <v>781.8</v>
      </c>
      <c r="L38" s="29" t="s">
        <v>190</v>
      </c>
      <c r="M38" s="29"/>
    </row>
    <row r="39" spans="1:13" ht="15" customHeight="1" x14ac:dyDescent="0.35">
      <c r="A39" s="22" t="s">
        <v>87</v>
      </c>
      <c r="B39" s="23" t="s">
        <v>88</v>
      </c>
      <c r="C39" s="1" t="s">
        <v>55</v>
      </c>
      <c r="D39" s="2" t="s">
        <v>58</v>
      </c>
      <c r="E39" s="2" t="s">
        <v>59</v>
      </c>
      <c r="F39" s="2">
        <v>10089010</v>
      </c>
      <c r="G39" s="26">
        <v>0.14583333333333334</v>
      </c>
      <c r="H39" s="26">
        <v>0.35416666666666669</v>
      </c>
      <c r="I39" s="27" t="s">
        <v>89</v>
      </c>
      <c r="J39" s="35">
        <v>156.36000000000001</v>
      </c>
      <c r="K39" s="10">
        <v>781.8</v>
      </c>
      <c r="L39" s="29" t="s">
        <v>190</v>
      </c>
      <c r="M39" s="29"/>
    </row>
    <row r="40" spans="1:13" ht="15" customHeight="1" x14ac:dyDescent="0.35">
      <c r="A40" s="22" t="s">
        <v>87</v>
      </c>
      <c r="B40" s="23" t="s">
        <v>88</v>
      </c>
      <c r="C40" s="1" t="s">
        <v>55</v>
      </c>
      <c r="D40" s="2" t="s">
        <v>60</v>
      </c>
      <c r="E40" s="2" t="s">
        <v>61</v>
      </c>
      <c r="F40" s="2">
        <v>10064329</v>
      </c>
      <c r="G40" s="26">
        <v>0.14583333333333334</v>
      </c>
      <c r="H40" s="26">
        <v>0.35416666666666669</v>
      </c>
      <c r="I40" s="27" t="s">
        <v>89</v>
      </c>
      <c r="J40" s="35">
        <v>156.36000000000001</v>
      </c>
      <c r="K40" s="10">
        <v>781.8</v>
      </c>
      <c r="L40" s="29" t="s">
        <v>190</v>
      </c>
      <c r="M40" s="29"/>
    </row>
    <row r="41" spans="1:13" ht="15" customHeight="1" x14ac:dyDescent="0.35">
      <c r="A41" s="22" t="s">
        <v>87</v>
      </c>
      <c r="B41" s="23" t="s">
        <v>88</v>
      </c>
      <c r="C41" s="1" t="s">
        <v>55</v>
      </c>
      <c r="D41" s="2" t="s">
        <v>66</v>
      </c>
      <c r="E41" s="2" t="s">
        <v>67</v>
      </c>
      <c r="F41" s="2">
        <v>10046140</v>
      </c>
      <c r="G41" s="26">
        <v>0.14583333333333334</v>
      </c>
      <c r="H41" s="26">
        <v>0.35416666666666669</v>
      </c>
      <c r="I41" s="27" t="s">
        <v>89</v>
      </c>
      <c r="J41" s="35">
        <v>156.36000000000001</v>
      </c>
      <c r="K41" s="10">
        <v>781.8</v>
      </c>
      <c r="L41" s="29" t="s">
        <v>190</v>
      </c>
      <c r="M41" s="29"/>
    </row>
    <row r="42" spans="1:13" ht="15" customHeight="1" x14ac:dyDescent="0.35">
      <c r="A42" s="22" t="s">
        <v>87</v>
      </c>
      <c r="B42" s="23" t="s">
        <v>88</v>
      </c>
      <c r="C42" s="1" t="s">
        <v>55</v>
      </c>
      <c r="D42" s="2" t="s">
        <v>72</v>
      </c>
      <c r="E42" s="2" t="s">
        <v>73</v>
      </c>
      <c r="F42" s="2">
        <v>10120235</v>
      </c>
      <c r="G42" s="26">
        <v>0.14583333333333334</v>
      </c>
      <c r="H42" s="26">
        <v>0.35416666666666669</v>
      </c>
      <c r="I42" s="27" t="s">
        <v>89</v>
      </c>
      <c r="J42" s="35">
        <v>156.36000000000001</v>
      </c>
      <c r="K42" s="10">
        <v>781.8</v>
      </c>
      <c r="L42" s="29" t="s">
        <v>190</v>
      </c>
      <c r="M42" s="29"/>
    </row>
    <row r="43" spans="1:13" ht="15" customHeight="1" x14ac:dyDescent="0.35">
      <c r="A43" s="22" t="s">
        <v>87</v>
      </c>
      <c r="B43" s="23" t="s">
        <v>88</v>
      </c>
      <c r="C43" s="1" t="s">
        <v>55</v>
      </c>
      <c r="D43" s="2" t="s">
        <v>74</v>
      </c>
      <c r="E43" s="2" t="s">
        <v>75</v>
      </c>
      <c r="F43" s="2">
        <v>10083441</v>
      </c>
      <c r="G43" s="26">
        <v>0.14583333333333334</v>
      </c>
      <c r="H43" s="26">
        <v>0.35416666666666669</v>
      </c>
      <c r="I43" s="27" t="s">
        <v>89</v>
      </c>
      <c r="J43" s="35">
        <v>156.36000000000001</v>
      </c>
      <c r="K43" s="10">
        <v>781.8</v>
      </c>
      <c r="L43" s="29" t="s">
        <v>190</v>
      </c>
      <c r="M43" s="29"/>
    </row>
    <row r="44" spans="1:13" ht="15" customHeight="1" x14ac:dyDescent="0.35">
      <c r="A44" s="22" t="s">
        <v>87</v>
      </c>
      <c r="B44" s="23" t="s">
        <v>88</v>
      </c>
      <c r="C44" s="1" t="s">
        <v>55</v>
      </c>
      <c r="D44" s="2" t="s">
        <v>98</v>
      </c>
      <c r="E44" s="2" t="s">
        <v>99</v>
      </c>
      <c r="F44" s="2">
        <v>10093827</v>
      </c>
      <c r="G44" s="26">
        <v>0.16666666666666666</v>
      </c>
      <c r="H44" s="26">
        <v>0.83333333333333337</v>
      </c>
      <c r="I44" s="27" t="s">
        <v>93</v>
      </c>
      <c r="J44" s="35">
        <v>156.36000000000001</v>
      </c>
      <c r="K44" s="10">
        <v>2501.7600000000002</v>
      </c>
      <c r="L44" s="29" t="s">
        <v>190</v>
      </c>
      <c r="M44" s="29"/>
    </row>
    <row r="45" spans="1:13" ht="15" customHeight="1" x14ac:dyDescent="0.35">
      <c r="A45" s="22" t="s">
        <v>87</v>
      </c>
      <c r="B45" s="23" t="s">
        <v>88</v>
      </c>
      <c r="C45" s="1" t="s">
        <v>55</v>
      </c>
      <c r="D45" s="2" t="s">
        <v>100</v>
      </c>
      <c r="E45" s="2" t="s">
        <v>101</v>
      </c>
      <c r="F45" s="2">
        <v>10095159</v>
      </c>
      <c r="G45" s="26">
        <v>0.16666666666666666</v>
      </c>
      <c r="H45" s="26">
        <v>0.83333333333333337</v>
      </c>
      <c r="I45" s="27" t="s">
        <v>93</v>
      </c>
      <c r="J45" s="35">
        <v>156.36000000000001</v>
      </c>
      <c r="K45" s="10">
        <v>2501.7600000000002</v>
      </c>
      <c r="L45" s="29" t="s">
        <v>190</v>
      </c>
      <c r="M45" s="29"/>
    </row>
    <row r="46" spans="1:13" ht="15" customHeight="1" x14ac:dyDescent="0.35">
      <c r="A46" s="22" t="s">
        <v>87</v>
      </c>
      <c r="B46" s="23" t="s">
        <v>88</v>
      </c>
      <c r="C46" s="1" t="s">
        <v>55</v>
      </c>
      <c r="D46" s="2" t="s">
        <v>102</v>
      </c>
      <c r="E46" s="2" t="s">
        <v>103</v>
      </c>
      <c r="F46" s="2">
        <v>10073691</v>
      </c>
      <c r="G46" s="26">
        <v>0.16666666666666666</v>
      </c>
      <c r="H46" s="26">
        <v>0.83333333333333337</v>
      </c>
      <c r="I46" s="27" t="s">
        <v>93</v>
      </c>
      <c r="J46" s="35">
        <v>156.36000000000001</v>
      </c>
      <c r="K46" s="10">
        <v>2501.7600000000002</v>
      </c>
      <c r="L46" s="29" t="s">
        <v>190</v>
      </c>
      <c r="M46" s="29"/>
    </row>
    <row r="47" spans="1:13" ht="15" customHeight="1" x14ac:dyDescent="0.35">
      <c r="A47" s="22" t="s">
        <v>87</v>
      </c>
      <c r="B47" s="23" t="s">
        <v>88</v>
      </c>
      <c r="C47" s="23" t="s">
        <v>27</v>
      </c>
      <c r="D47" s="24" t="s">
        <v>28</v>
      </c>
      <c r="E47" s="25" t="s">
        <v>29</v>
      </c>
      <c r="F47" s="25">
        <v>10008599</v>
      </c>
      <c r="G47" s="26">
        <v>0.64583333333333337</v>
      </c>
      <c r="H47" s="26">
        <v>0.75</v>
      </c>
      <c r="I47" s="27" t="s">
        <v>104</v>
      </c>
      <c r="J47" s="35">
        <v>529.23</v>
      </c>
      <c r="K47" s="10">
        <v>1582.31</v>
      </c>
      <c r="L47" s="29" t="s">
        <v>190</v>
      </c>
      <c r="M47" s="29"/>
    </row>
    <row r="48" spans="1:13" ht="15" customHeight="1" x14ac:dyDescent="0.35">
      <c r="A48" s="22" t="s">
        <v>87</v>
      </c>
      <c r="B48" s="23" t="s">
        <v>88</v>
      </c>
      <c r="C48" s="23" t="s">
        <v>31</v>
      </c>
      <c r="D48" s="24" t="s">
        <v>32</v>
      </c>
      <c r="E48" s="25" t="s">
        <v>33</v>
      </c>
      <c r="F48" s="25">
        <v>10004222</v>
      </c>
      <c r="G48" s="26">
        <v>0.64583333333333337</v>
      </c>
      <c r="H48" s="26">
        <v>0.83333333333333337</v>
      </c>
      <c r="I48" s="27" t="s">
        <v>82</v>
      </c>
      <c r="J48" s="35">
        <v>411.22</v>
      </c>
      <c r="K48" s="10">
        <v>1850.49</v>
      </c>
      <c r="L48" s="29" t="s">
        <v>190</v>
      </c>
      <c r="M48" s="29"/>
    </row>
    <row r="49" spans="1:13" ht="15" customHeight="1" x14ac:dyDescent="0.35">
      <c r="A49" s="22" t="s">
        <v>87</v>
      </c>
      <c r="B49" s="23" t="s">
        <v>88</v>
      </c>
      <c r="C49" s="23" t="s">
        <v>34</v>
      </c>
      <c r="D49" s="24" t="s">
        <v>35</v>
      </c>
      <c r="E49" s="25" t="s">
        <v>36</v>
      </c>
      <c r="F49" s="25">
        <v>10008961</v>
      </c>
      <c r="G49" s="26">
        <v>0.66666666666666663</v>
      </c>
      <c r="H49" s="26">
        <v>0.83333333333333337</v>
      </c>
      <c r="I49" s="27" t="s">
        <v>90</v>
      </c>
      <c r="J49" s="35">
        <v>297.32</v>
      </c>
      <c r="K49" s="10">
        <v>1189.28</v>
      </c>
      <c r="L49" s="29" t="s">
        <v>190</v>
      </c>
      <c r="M49" s="29"/>
    </row>
    <row r="50" spans="1:13" ht="15" customHeight="1" x14ac:dyDescent="0.35">
      <c r="A50" s="22" t="s">
        <v>87</v>
      </c>
      <c r="B50" s="23" t="s">
        <v>88</v>
      </c>
      <c r="C50" s="23" t="s">
        <v>37</v>
      </c>
      <c r="D50" s="24" t="s">
        <v>38</v>
      </c>
      <c r="E50" s="25" t="s">
        <v>39</v>
      </c>
      <c r="F50" s="25">
        <v>10038869</v>
      </c>
      <c r="G50" s="26">
        <v>0.70833333333333337</v>
      </c>
      <c r="H50" s="26">
        <v>0.83333333333333337</v>
      </c>
      <c r="I50" s="27" t="s">
        <v>105</v>
      </c>
      <c r="J50" s="35">
        <v>232.04</v>
      </c>
      <c r="K50" s="10">
        <v>696.12</v>
      </c>
      <c r="L50" s="29" t="s">
        <v>190</v>
      </c>
      <c r="M50" s="29"/>
    </row>
    <row r="51" spans="1:13" ht="15" customHeight="1" x14ac:dyDescent="0.35">
      <c r="A51" s="22" t="s">
        <v>87</v>
      </c>
      <c r="B51" s="23" t="s">
        <v>88</v>
      </c>
      <c r="C51" s="1" t="s">
        <v>45</v>
      </c>
      <c r="D51" s="2" t="s">
        <v>106</v>
      </c>
      <c r="E51" s="2" t="s">
        <v>107</v>
      </c>
      <c r="F51" s="2">
        <v>10038105</v>
      </c>
      <c r="G51" s="26">
        <v>0.70833333333333337</v>
      </c>
      <c r="H51" s="26">
        <v>0.83333333333333337</v>
      </c>
      <c r="I51" s="27" t="s">
        <v>105</v>
      </c>
      <c r="J51" s="35">
        <v>200.05</v>
      </c>
      <c r="K51" s="10">
        <v>600.15</v>
      </c>
      <c r="L51" s="29" t="s">
        <v>190</v>
      </c>
      <c r="M51" s="29"/>
    </row>
    <row r="52" spans="1:13" ht="15" customHeight="1" x14ac:dyDescent="0.35">
      <c r="A52" s="22" t="s">
        <v>87</v>
      </c>
      <c r="B52" s="23" t="s">
        <v>88</v>
      </c>
      <c r="C52" s="1" t="s">
        <v>45</v>
      </c>
      <c r="D52" s="2" t="s">
        <v>108</v>
      </c>
      <c r="E52" s="2" t="s">
        <v>109</v>
      </c>
      <c r="F52" s="2">
        <v>10038888</v>
      </c>
      <c r="G52" s="26">
        <v>0.70833333333333337</v>
      </c>
      <c r="H52" s="26">
        <v>0.83333333333333337</v>
      </c>
      <c r="I52" s="27" t="s">
        <v>105</v>
      </c>
      <c r="J52" s="35">
        <v>200.05</v>
      </c>
      <c r="K52" s="10">
        <v>600.15</v>
      </c>
      <c r="L52" s="29" t="s">
        <v>190</v>
      </c>
      <c r="M52" s="29"/>
    </row>
    <row r="53" spans="1:13" ht="15" customHeight="1" x14ac:dyDescent="0.35">
      <c r="A53" s="22" t="s">
        <v>87</v>
      </c>
      <c r="B53" s="23" t="s">
        <v>88</v>
      </c>
      <c r="C53" s="1" t="s">
        <v>45</v>
      </c>
      <c r="D53" s="2" t="s">
        <v>50</v>
      </c>
      <c r="E53" s="2" t="s">
        <v>47</v>
      </c>
      <c r="F53" s="2">
        <v>10032539</v>
      </c>
      <c r="G53" s="26">
        <v>0.70833333333333337</v>
      </c>
      <c r="H53" s="26">
        <v>0.83333333333333337</v>
      </c>
      <c r="I53" s="27" t="s">
        <v>105</v>
      </c>
      <c r="J53" s="35">
        <v>200.05</v>
      </c>
      <c r="K53" s="10">
        <v>600.15</v>
      </c>
      <c r="L53" s="29" t="s">
        <v>190</v>
      </c>
      <c r="M53" s="29"/>
    </row>
    <row r="54" spans="1:13" ht="15" customHeight="1" x14ac:dyDescent="0.35">
      <c r="A54" s="22" t="s">
        <v>87</v>
      </c>
      <c r="B54" s="23" t="s">
        <v>88</v>
      </c>
      <c r="C54" s="1" t="s">
        <v>45</v>
      </c>
      <c r="D54" s="2" t="s">
        <v>51</v>
      </c>
      <c r="E54" s="2" t="s">
        <v>52</v>
      </c>
      <c r="F54" s="2">
        <v>10038924</v>
      </c>
      <c r="G54" s="26">
        <v>0.66666666666666663</v>
      </c>
      <c r="H54" s="26">
        <v>0.83333333333333337</v>
      </c>
      <c r="I54" s="27" t="s">
        <v>90</v>
      </c>
      <c r="J54" s="35">
        <v>200.05</v>
      </c>
      <c r="K54" s="10">
        <v>800.2</v>
      </c>
      <c r="L54" s="29" t="s">
        <v>190</v>
      </c>
      <c r="M54" s="29"/>
    </row>
    <row r="55" spans="1:13" ht="15" customHeight="1" x14ac:dyDescent="0.35">
      <c r="A55" s="22" t="s">
        <v>87</v>
      </c>
      <c r="B55" s="23" t="s">
        <v>88</v>
      </c>
      <c r="C55" s="1" t="s">
        <v>45</v>
      </c>
      <c r="D55" s="2" t="s">
        <v>96</v>
      </c>
      <c r="E55" s="2" t="s">
        <v>97</v>
      </c>
      <c r="F55" s="2">
        <v>10038889</v>
      </c>
      <c r="G55" s="26">
        <v>0.66666666666666663</v>
      </c>
      <c r="H55" s="26">
        <v>0.83333333333333337</v>
      </c>
      <c r="I55" s="27" t="s">
        <v>90</v>
      </c>
      <c r="J55" s="35">
        <v>200.05</v>
      </c>
      <c r="K55" s="10">
        <v>800.2</v>
      </c>
      <c r="L55" s="29" t="s">
        <v>190</v>
      </c>
      <c r="M55" s="29"/>
    </row>
    <row r="56" spans="1:13" ht="15" customHeight="1" x14ac:dyDescent="0.35">
      <c r="A56" s="22" t="s">
        <v>87</v>
      </c>
      <c r="B56" s="23" t="s">
        <v>88</v>
      </c>
      <c r="C56" s="1" t="s">
        <v>55</v>
      </c>
      <c r="D56" s="2" t="s">
        <v>64</v>
      </c>
      <c r="E56" s="2" t="s">
        <v>65</v>
      </c>
      <c r="F56" s="2">
        <v>10046442</v>
      </c>
      <c r="G56" s="26">
        <v>0.70833333333333337</v>
      </c>
      <c r="H56" s="26">
        <v>0.83333333333333337</v>
      </c>
      <c r="I56" s="27" t="s">
        <v>105</v>
      </c>
      <c r="J56" s="35">
        <v>156.36000000000001</v>
      </c>
      <c r="K56" s="10">
        <v>469.08</v>
      </c>
      <c r="L56" s="29" t="s">
        <v>190</v>
      </c>
      <c r="M56" s="29"/>
    </row>
    <row r="57" spans="1:13" ht="15" customHeight="1" x14ac:dyDescent="0.35">
      <c r="A57" s="22" t="s">
        <v>87</v>
      </c>
      <c r="B57" s="23" t="s">
        <v>88</v>
      </c>
      <c r="C57" s="1" t="s">
        <v>55</v>
      </c>
      <c r="D57" s="2" t="s">
        <v>58</v>
      </c>
      <c r="E57" s="2" t="s">
        <v>59</v>
      </c>
      <c r="F57" s="2">
        <v>10089010</v>
      </c>
      <c r="G57" s="26">
        <v>0.70833333333333337</v>
      </c>
      <c r="H57" s="26">
        <v>0.83333333333333337</v>
      </c>
      <c r="I57" s="27" t="s">
        <v>105</v>
      </c>
      <c r="J57" s="35">
        <v>156.36000000000001</v>
      </c>
      <c r="K57" s="10">
        <v>469.08</v>
      </c>
      <c r="L57" s="29" t="s">
        <v>190</v>
      </c>
      <c r="M57" s="29"/>
    </row>
    <row r="58" spans="1:13" ht="15" customHeight="1" x14ac:dyDescent="0.35">
      <c r="A58" s="22" t="s">
        <v>87</v>
      </c>
      <c r="B58" s="23" t="s">
        <v>88</v>
      </c>
      <c r="C58" s="1" t="s">
        <v>55</v>
      </c>
      <c r="D58" s="2" t="s">
        <v>60</v>
      </c>
      <c r="E58" s="2" t="s">
        <v>61</v>
      </c>
      <c r="F58" s="2">
        <v>10064329</v>
      </c>
      <c r="G58" s="26">
        <v>0.70833333333333337</v>
      </c>
      <c r="H58" s="26">
        <v>0.83333333333333337</v>
      </c>
      <c r="I58" s="27" t="s">
        <v>105</v>
      </c>
      <c r="J58" s="35">
        <v>156.36000000000001</v>
      </c>
      <c r="K58" s="10">
        <v>469.08</v>
      </c>
      <c r="L58" s="29" t="s">
        <v>190</v>
      </c>
      <c r="M58" s="29"/>
    </row>
    <row r="59" spans="1:13" ht="15" customHeight="1" x14ac:dyDescent="0.35">
      <c r="A59" s="22" t="s">
        <v>87</v>
      </c>
      <c r="B59" s="23" t="s">
        <v>88</v>
      </c>
      <c r="C59" s="1" t="s">
        <v>55</v>
      </c>
      <c r="D59" s="2" t="s">
        <v>66</v>
      </c>
      <c r="E59" s="2" t="s">
        <v>67</v>
      </c>
      <c r="F59" s="2">
        <v>10046140</v>
      </c>
      <c r="G59" s="26">
        <v>0.70833333333333337</v>
      </c>
      <c r="H59" s="26">
        <v>0.83333333333333337</v>
      </c>
      <c r="I59" s="27" t="s">
        <v>105</v>
      </c>
      <c r="J59" s="35">
        <v>156.36000000000001</v>
      </c>
      <c r="K59" s="10">
        <v>469.08</v>
      </c>
      <c r="L59" s="29" t="s">
        <v>190</v>
      </c>
      <c r="M59" s="29"/>
    </row>
    <row r="60" spans="1:13" ht="15" customHeight="1" x14ac:dyDescent="0.35">
      <c r="A60" s="22" t="s">
        <v>87</v>
      </c>
      <c r="B60" s="23" t="s">
        <v>88</v>
      </c>
      <c r="C60" s="1" t="s">
        <v>55</v>
      </c>
      <c r="D60" s="2" t="s">
        <v>72</v>
      </c>
      <c r="E60" s="2" t="s">
        <v>73</v>
      </c>
      <c r="F60" s="2">
        <v>10120235</v>
      </c>
      <c r="G60" s="26">
        <v>0.70833333333333337</v>
      </c>
      <c r="H60" s="26">
        <v>0.83333333333333337</v>
      </c>
      <c r="I60" s="27" t="s">
        <v>105</v>
      </c>
      <c r="J60" s="35">
        <v>156.36000000000001</v>
      </c>
      <c r="K60" s="10">
        <v>469.08</v>
      </c>
      <c r="L60" s="29" t="s">
        <v>190</v>
      </c>
      <c r="M60" s="29"/>
    </row>
    <row r="61" spans="1:13" ht="15" customHeight="1" x14ac:dyDescent="0.35">
      <c r="A61" s="22" t="s">
        <v>87</v>
      </c>
      <c r="B61" s="23" t="s">
        <v>88</v>
      </c>
      <c r="C61" s="1" t="s">
        <v>55</v>
      </c>
      <c r="D61" s="2" t="s">
        <v>74</v>
      </c>
      <c r="E61" s="2" t="s">
        <v>75</v>
      </c>
      <c r="F61" s="2">
        <v>10083441</v>
      </c>
      <c r="G61" s="26">
        <v>0.70833333333333337</v>
      </c>
      <c r="H61" s="26">
        <v>0.83333333333333337</v>
      </c>
      <c r="I61" s="27" t="s">
        <v>105</v>
      </c>
      <c r="J61" s="35">
        <v>156.36000000000001</v>
      </c>
      <c r="K61" s="10">
        <v>469.08</v>
      </c>
      <c r="L61" s="29" t="s">
        <v>190</v>
      </c>
      <c r="M61" s="29"/>
    </row>
    <row r="62" spans="1:13" ht="15" customHeight="1" x14ac:dyDescent="0.35">
      <c r="A62" s="22" t="s">
        <v>87</v>
      </c>
      <c r="B62" s="23" t="s">
        <v>88</v>
      </c>
      <c r="C62" s="1" t="s">
        <v>55</v>
      </c>
      <c r="D62" s="2" t="s">
        <v>110</v>
      </c>
      <c r="E62" s="2" t="s">
        <v>111</v>
      </c>
      <c r="F62" s="2">
        <v>10118313</v>
      </c>
      <c r="G62" s="26">
        <v>0.66666666666666663</v>
      </c>
      <c r="H62" s="26">
        <v>0.83333333333333337</v>
      </c>
      <c r="I62" s="27" t="s">
        <v>90</v>
      </c>
      <c r="J62" s="35">
        <v>156.36000000000001</v>
      </c>
      <c r="K62" s="10">
        <v>625.44000000000005</v>
      </c>
      <c r="L62" s="29" t="s">
        <v>190</v>
      </c>
      <c r="M62" s="29"/>
    </row>
    <row r="63" spans="1:13" ht="15" customHeight="1" x14ac:dyDescent="0.35">
      <c r="A63" s="22" t="s">
        <v>87</v>
      </c>
      <c r="B63" s="23" t="s">
        <v>88</v>
      </c>
      <c r="C63" s="1" t="s">
        <v>55</v>
      </c>
      <c r="D63" s="2" t="s">
        <v>80</v>
      </c>
      <c r="E63" s="2" t="s">
        <v>81</v>
      </c>
      <c r="F63" s="2">
        <v>10083825</v>
      </c>
      <c r="G63" s="26">
        <v>0.75</v>
      </c>
      <c r="H63" s="26">
        <v>0.83333333333333337</v>
      </c>
      <c r="I63" s="27" t="s">
        <v>112</v>
      </c>
      <c r="J63" s="35">
        <v>156.36000000000001</v>
      </c>
      <c r="K63" s="10">
        <v>312.72000000000003</v>
      </c>
      <c r="L63" s="29" t="s">
        <v>190</v>
      </c>
      <c r="M63" s="29"/>
    </row>
    <row r="64" spans="1:13" ht="15" customHeight="1" x14ac:dyDescent="0.35">
      <c r="A64" s="22" t="s">
        <v>87</v>
      </c>
      <c r="B64" s="23" t="s">
        <v>88</v>
      </c>
      <c r="C64" s="1" t="s">
        <v>55</v>
      </c>
      <c r="D64" s="2" t="s">
        <v>83</v>
      </c>
      <c r="E64" s="2" t="s">
        <v>84</v>
      </c>
      <c r="F64" s="2">
        <v>10113383</v>
      </c>
      <c r="G64" s="26">
        <v>0.75</v>
      </c>
      <c r="H64" s="26">
        <v>0.83333333333333337</v>
      </c>
      <c r="I64" s="27" t="s">
        <v>112</v>
      </c>
      <c r="J64" s="35">
        <v>156.36000000000001</v>
      </c>
      <c r="K64" s="10">
        <v>312.72000000000003</v>
      </c>
      <c r="L64" s="29" t="s">
        <v>190</v>
      </c>
      <c r="M64" s="29"/>
    </row>
    <row r="65" spans="1:13" ht="15" customHeight="1" x14ac:dyDescent="0.35">
      <c r="A65" s="22" t="s">
        <v>87</v>
      </c>
      <c r="B65" s="23" t="s">
        <v>88</v>
      </c>
      <c r="C65" s="1" t="s">
        <v>55</v>
      </c>
      <c r="D65" s="2" t="s">
        <v>85</v>
      </c>
      <c r="E65" s="2" t="s">
        <v>86</v>
      </c>
      <c r="F65" s="2">
        <v>10091030</v>
      </c>
      <c r="G65" s="26">
        <v>0.75</v>
      </c>
      <c r="H65" s="26">
        <v>0.83333333333333337</v>
      </c>
      <c r="I65" s="27" t="s">
        <v>112</v>
      </c>
      <c r="J65" s="35">
        <v>156.36000000000001</v>
      </c>
      <c r="K65" s="10">
        <v>312.72000000000003</v>
      </c>
      <c r="L65" s="29" t="s">
        <v>190</v>
      </c>
      <c r="M65" s="29"/>
    </row>
    <row r="66" spans="1:13" ht="15" customHeight="1" x14ac:dyDescent="0.35">
      <c r="A66" s="22" t="s">
        <v>87</v>
      </c>
      <c r="B66" s="23" t="s">
        <v>88</v>
      </c>
      <c r="C66" s="1" t="s">
        <v>55</v>
      </c>
      <c r="D66" s="2" t="s">
        <v>113</v>
      </c>
      <c r="E66" s="2" t="s">
        <v>114</v>
      </c>
      <c r="F66" s="2">
        <v>10064883</v>
      </c>
      <c r="G66" s="26">
        <v>0.70833333333333337</v>
      </c>
      <c r="H66" s="26">
        <v>0.83333333333333337</v>
      </c>
      <c r="I66" s="27" t="s">
        <v>105</v>
      </c>
      <c r="J66" s="35">
        <v>156.36000000000001</v>
      </c>
      <c r="K66" s="10">
        <v>469.08</v>
      </c>
      <c r="L66" s="29" t="s">
        <v>190</v>
      </c>
      <c r="M66" s="29"/>
    </row>
    <row r="67" spans="1:13" ht="15" customHeight="1" x14ac:dyDescent="0.35">
      <c r="A67" s="22" t="s">
        <v>87</v>
      </c>
      <c r="B67" s="23" t="s">
        <v>88</v>
      </c>
      <c r="C67" s="1" t="s">
        <v>55</v>
      </c>
      <c r="D67" s="2" t="s">
        <v>68</v>
      </c>
      <c r="E67" s="2" t="s">
        <v>69</v>
      </c>
      <c r="F67" s="2">
        <v>10111595</v>
      </c>
      <c r="G67" s="26">
        <v>0.70833333333333337</v>
      </c>
      <c r="H67" s="26">
        <v>0.83333333333333337</v>
      </c>
      <c r="I67" s="27" t="s">
        <v>105</v>
      </c>
      <c r="J67" s="35">
        <v>156.36000000000001</v>
      </c>
      <c r="K67" s="10">
        <v>469.08</v>
      </c>
      <c r="L67" s="29" t="s">
        <v>190</v>
      </c>
      <c r="M67" s="29"/>
    </row>
    <row r="68" spans="1:13" ht="15" customHeight="1" x14ac:dyDescent="0.35">
      <c r="A68" s="22" t="s">
        <v>87</v>
      </c>
      <c r="B68" s="23" t="s">
        <v>88</v>
      </c>
      <c r="C68" s="1" t="s">
        <v>55</v>
      </c>
      <c r="D68" s="2" t="s">
        <v>76</v>
      </c>
      <c r="E68" s="2" t="s">
        <v>77</v>
      </c>
      <c r="F68" s="2">
        <v>10119067</v>
      </c>
      <c r="G68" s="26">
        <v>0.70833333333333337</v>
      </c>
      <c r="H68" s="26">
        <v>0.83333333333333337</v>
      </c>
      <c r="I68" s="27" t="s">
        <v>105</v>
      </c>
      <c r="J68" s="35">
        <v>156.36000000000001</v>
      </c>
      <c r="K68" s="10">
        <v>469.08</v>
      </c>
      <c r="L68" s="29" t="s">
        <v>190</v>
      </c>
      <c r="M68" s="29"/>
    </row>
    <row r="69" spans="1:13" ht="15" customHeight="1" x14ac:dyDescent="0.35">
      <c r="A69" s="22" t="s">
        <v>87</v>
      </c>
      <c r="B69" s="23" t="s">
        <v>88</v>
      </c>
      <c r="C69" s="1" t="s">
        <v>55</v>
      </c>
      <c r="D69" s="2" t="s">
        <v>115</v>
      </c>
      <c r="E69" s="2" t="s">
        <v>116</v>
      </c>
      <c r="F69" s="2">
        <v>10122273</v>
      </c>
      <c r="G69" s="26">
        <v>0.70833333333333337</v>
      </c>
      <c r="H69" s="26">
        <v>0.83333333333333337</v>
      </c>
      <c r="I69" s="27" t="s">
        <v>105</v>
      </c>
      <c r="J69" s="35">
        <v>156.36000000000001</v>
      </c>
      <c r="K69" s="10">
        <v>469.08</v>
      </c>
      <c r="L69" s="29" t="s">
        <v>190</v>
      </c>
      <c r="M69" s="29"/>
    </row>
    <row r="70" spans="1:13" ht="15" customHeight="1" x14ac:dyDescent="0.35">
      <c r="A70" s="22" t="s">
        <v>87</v>
      </c>
      <c r="B70" s="23" t="s">
        <v>88</v>
      </c>
      <c r="C70" s="1" t="s">
        <v>55</v>
      </c>
      <c r="D70" s="2" t="s">
        <v>70</v>
      </c>
      <c r="E70" s="2" t="s">
        <v>71</v>
      </c>
      <c r="F70" s="2">
        <v>10109583</v>
      </c>
      <c r="G70" s="26">
        <v>0.70833333333333337</v>
      </c>
      <c r="H70" s="26">
        <v>0.83333333333333337</v>
      </c>
      <c r="I70" s="27" t="s">
        <v>105</v>
      </c>
      <c r="J70" s="35">
        <v>156.36000000000001</v>
      </c>
      <c r="K70" s="10">
        <v>469.08</v>
      </c>
      <c r="L70" s="29" t="s">
        <v>190</v>
      </c>
      <c r="M70" s="29"/>
    </row>
    <row r="71" spans="1:13" ht="15" customHeight="1" x14ac:dyDescent="0.35">
      <c r="A71" s="22" t="s">
        <v>87</v>
      </c>
      <c r="B71" s="23" t="s">
        <v>88</v>
      </c>
      <c r="C71" s="1" t="s">
        <v>55</v>
      </c>
      <c r="D71" s="2" t="s">
        <v>117</v>
      </c>
      <c r="E71" s="2" t="s">
        <v>118</v>
      </c>
      <c r="F71" s="2">
        <v>10113517</v>
      </c>
      <c r="G71" s="26">
        <v>0.70833333333333337</v>
      </c>
      <c r="H71" s="26">
        <v>0.83333333333333337</v>
      </c>
      <c r="I71" s="27" t="s">
        <v>105</v>
      </c>
      <c r="J71" s="35">
        <v>156.36000000000001</v>
      </c>
      <c r="K71" s="10">
        <v>469.08</v>
      </c>
      <c r="L71" s="29" t="s">
        <v>190</v>
      </c>
      <c r="M71" s="29"/>
    </row>
    <row r="72" spans="1:13" ht="15" customHeight="1" x14ac:dyDescent="0.35">
      <c r="A72" s="22" t="s">
        <v>119</v>
      </c>
      <c r="B72" s="23" t="s">
        <v>120</v>
      </c>
      <c r="C72" s="23" t="s">
        <v>27</v>
      </c>
      <c r="D72" s="24" t="s">
        <v>28</v>
      </c>
      <c r="E72" s="25" t="s">
        <v>29</v>
      </c>
      <c r="F72" s="25">
        <v>10008599</v>
      </c>
      <c r="G72" s="26">
        <v>0.27083333333333331</v>
      </c>
      <c r="H72" s="26">
        <v>0.75</v>
      </c>
      <c r="I72" s="27" t="s">
        <v>121</v>
      </c>
      <c r="J72" s="35">
        <v>529.23</v>
      </c>
      <c r="K72" s="10">
        <v>5821.53</v>
      </c>
      <c r="L72" s="29" t="s">
        <v>190</v>
      </c>
      <c r="M72" s="29"/>
    </row>
    <row r="73" spans="1:13" ht="15" customHeight="1" x14ac:dyDescent="0.35">
      <c r="A73" s="22" t="s">
        <v>119</v>
      </c>
      <c r="B73" s="23" t="s">
        <v>120</v>
      </c>
      <c r="C73" s="23" t="s">
        <v>31</v>
      </c>
      <c r="D73" s="24" t="s">
        <v>32</v>
      </c>
      <c r="E73" s="25" t="s">
        <v>33</v>
      </c>
      <c r="F73" s="25">
        <v>10004222</v>
      </c>
      <c r="G73" s="26">
        <v>0.5</v>
      </c>
      <c r="H73" s="26">
        <v>0.83333333333333337</v>
      </c>
      <c r="I73" s="27" t="s">
        <v>122</v>
      </c>
      <c r="J73" s="35">
        <v>411.22</v>
      </c>
      <c r="K73" s="10">
        <f>I73*J73</f>
        <v>3289.76</v>
      </c>
      <c r="L73" s="29" t="s">
        <v>190</v>
      </c>
      <c r="M73" s="29"/>
    </row>
    <row r="74" spans="1:13" ht="15" customHeight="1" x14ac:dyDescent="0.35">
      <c r="A74" s="22" t="s">
        <v>119</v>
      </c>
      <c r="B74" s="23" t="s">
        <v>120</v>
      </c>
      <c r="C74" s="23" t="s">
        <v>34</v>
      </c>
      <c r="D74" s="24" t="s">
        <v>35</v>
      </c>
      <c r="E74" s="25" t="s">
        <v>36</v>
      </c>
      <c r="F74" s="25">
        <v>10008961</v>
      </c>
      <c r="G74" s="26">
        <v>0.45833333333333331</v>
      </c>
      <c r="H74" s="26">
        <v>0.83333333333333337</v>
      </c>
      <c r="I74" s="27" t="s">
        <v>123</v>
      </c>
      <c r="J74" s="35">
        <v>297.32</v>
      </c>
      <c r="K74" s="10">
        <f t="shared" ref="K74:K91" si="0">I74*J74</f>
        <v>2675.88</v>
      </c>
      <c r="L74" s="29" t="s">
        <v>190</v>
      </c>
      <c r="M74" s="29"/>
    </row>
    <row r="75" spans="1:13" ht="15" customHeight="1" x14ac:dyDescent="0.35">
      <c r="A75" s="22" t="s">
        <v>119</v>
      </c>
      <c r="B75" s="23" t="s">
        <v>120</v>
      </c>
      <c r="C75" s="23" t="s">
        <v>37</v>
      </c>
      <c r="D75" s="24" t="s">
        <v>41</v>
      </c>
      <c r="E75" s="25" t="s">
        <v>42</v>
      </c>
      <c r="F75" s="25">
        <v>10041721</v>
      </c>
      <c r="G75" s="26">
        <v>0.5</v>
      </c>
      <c r="H75" s="26">
        <v>0.83333333333333337</v>
      </c>
      <c r="I75" s="27" t="s">
        <v>122</v>
      </c>
      <c r="J75" s="35">
        <v>232.04</v>
      </c>
      <c r="K75" s="10">
        <f t="shared" si="0"/>
        <v>1856.32</v>
      </c>
      <c r="L75" s="29" t="s">
        <v>190</v>
      </c>
      <c r="M75" s="29"/>
    </row>
    <row r="76" spans="1:13" ht="15" customHeight="1" x14ac:dyDescent="0.35">
      <c r="A76" s="22" t="s">
        <v>119</v>
      </c>
      <c r="B76" s="23" t="s">
        <v>120</v>
      </c>
      <c r="C76" s="23" t="s">
        <v>37</v>
      </c>
      <c r="D76" s="2" t="s">
        <v>43</v>
      </c>
      <c r="E76" s="2" t="s">
        <v>44</v>
      </c>
      <c r="F76" s="2">
        <v>10055435</v>
      </c>
      <c r="G76" s="26">
        <v>0.45833333333333331</v>
      </c>
      <c r="H76" s="26">
        <v>0.83333333333333337</v>
      </c>
      <c r="I76" s="27" t="s">
        <v>123</v>
      </c>
      <c r="J76" s="35">
        <v>232.04</v>
      </c>
      <c r="K76" s="10">
        <f t="shared" si="0"/>
        <v>2088.36</v>
      </c>
      <c r="L76" s="29" t="s">
        <v>190</v>
      </c>
      <c r="M76" s="29"/>
    </row>
    <row r="77" spans="1:13" ht="15" customHeight="1" x14ac:dyDescent="0.35">
      <c r="A77" s="22" t="s">
        <v>119</v>
      </c>
      <c r="B77" s="23" t="s">
        <v>120</v>
      </c>
      <c r="C77" s="1" t="s">
        <v>45</v>
      </c>
      <c r="D77" s="2" t="s">
        <v>50</v>
      </c>
      <c r="E77" s="2" t="s">
        <v>47</v>
      </c>
      <c r="F77" s="2">
        <v>10032539</v>
      </c>
      <c r="G77" s="26">
        <v>0.5</v>
      </c>
      <c r="H77" s="26">
        <v>0.83333333333333337</v>
      </c>
      <c r="I77" s="27" t="s">
        <v>122</v>
      </c>
      <c r="J77" s="35">
        <v>200.05</v>
      </c>
      <c r="K77" s="10">
        <f t="shared" si="0"/>
        <v>1600.4</v>
      </c>
      <c r="L77" s="29" t="s">
        <v>190</v>
      </c>
      <c r="M77" s="29"/>
    </row>
    <row r="78" spans="1:13" ht="15" customHeight="1" x14ac:dyDescent="0.35">
      <c r="A78" s="22" t="s">
        <v>119</v>
      </c>
      <c r="B78" s="23" t="s">
        <v>120</v>
      </c>
      <c r="C78" s="1" t="s">
        <v>45</v>
      </c>
      <c r="D78" s="2" t="s">
        <v>124</v>
      </c>
      <c r="E78" s="2" t="s">
        <v>125</v>
      </c>
      <c r="F78" s="2">
        <v>10038880</v>
      </c>
      <c r="G78" s="26">
        <v>0.75</v>
      </c>
      <c r="H78" s="26">
        <v>0.83333333333333337</v>
      </c>
      <c r="I78" s="27" t="s">
        <v>112</v>
      </c>
      <c r="J78" s="35">
        <v>200.05</v>
      </c>
      <c r="K78" s="10">
        <f t="shared" si="0"/>
        <v>400.1</v>
      </c>
      <c r="L78" s="29" t="s">
        <v>190</v>
      </c>
      <c r="M78" s="29"/>
    </row>
    <row r="79" spans="1:13" ht="15" customHeight="1" x14ac:dyDescent="0.35">
      <c r="A79" s="22" t="s">
        <v>119</v>
      </c>
      <c r="B79" s="23" t="s">
        <v>120</v>
      </c>
      <c r="C79" s="1" t="s">
        <v>45</v>
      </c>
      <c r="D79" s="2" t="s">
        <v>96</v>
      </c>
      <c r="E79" s="2" t="s">
        <v>97</v>
      </c>
      <c r="F79" s="2">
        <v>10038889</v>
      </c>
      <c r="G79" s="26">
        <v>0.45833333333333331</v>
      </c>
      <c r="H79" s="26">
        <v>0.83333333333333337</v>
      </c>
      <c r="I79" s="27" t="s">
        <v>123</v>
      </c>
      <c r="J79" s="35">
        <v>200.05</v>
      </c>
      <c r="K79" s="10">
        <f t="shared" si="0"/>
        <v>1800.45</v>
      </c>
      <c r="L79" s="29" t="s">
        <v>190</v>
      </c>
      <c r="M79" s="29"/>
    </row>
    <row r="80" spans="1:13" ht="15" customHeight="1" x14ac:dyDescent="0.35">
      <c r="A80" s="22" t="s">
        <v>119</v>
      </c>
      <c r="B80" s="23" t="s">
        <v>120</v>
      </c>
      <c r="C80" s="1" t="s">
        <v>45</v>
      </c>
      <c r="D80" s="2" t="s">
        <v>126</v>
      </c>
      <c r="E80" s="2" t="s">
        <v>52</v>
      </c>
      <c r="F80" s="2">
        <v>10038924</v>
      </c>
      <c r="G80" s="26">
        <v>0.45833333333333331</v>
      </c>
      <c r="H80" s="26">
        <v>0.83333333333333337</v>
      </c>
      <c r="I80" s="27" t="s">
        <v>123</v>
      </c>
      <c r="J80" s="35">
        <v>200.05</v>
      </c>
      <c r="K80" s="10">
        <f t="shared" si="0"/>
        <v>1800.45</v>
      </c>
      <c r="L80" s="29" t="s">
        <v>190</v>
      </c>
      <c r="M80" s="29"/>
    </row>
    <row r="81" spans="1:13" ht="15" customHeight="1" x14ac:dyDescent="0.35">
      <c r="A81" s="22" t="s">
        <v>119</v>
      </c>
      <c r="B81" s="23" t="s">
        <v>120</v>
      </c>
      <c r="C81" s="1" t="s">
        <v>45</v>
      </c>
      <c r="D81" s="2" t="s">
        <v>53</v>
      </c>
      <c r="E81" s="2" t="s">
        <v>54</v>
      </c>
      <c r="F81" s="2">
        <v>10118935</v>
      </c>
      <c r="G81" s="26">
        <v>0.45833333333333331</v>
      </c>
      <c r="H81" s="26">
        <v>0.83333333333333337</v>
      </c>
      <c r="I81" s="27" t="s">
        <v>123</v>
      </c>
      <c r="J81" s="35">
        <v>200.05</v>
      </c>
      <c r="K81" s="10">
        <f t="shared" si="0"/>
        <v>1800.45</v>
      </c>
      <c r="L81" s="29" t="s">
        <v>190</v>
      </c>
      <c r="M81" s="29"/>
    </row>
    <row r="82" spans="1:13" ht="15" customHeight="1" x14ac:dyDescent="0.35">
      <c r="A82" s="22" t="s">
        <v>119</v>
      </c>
      <c r="B82" s="23" t="s">
        <v>120</v>
      </c>
      <c r="C82" s="1" t="s">
        <v>55</v>
      </c>
      <c r="D82" s="2" t="s">
        <v>110</v>
      </c>
      <c r="E82" s="2" t="s">
        <v>111</v>
      </c>
      <c r="F82" s="2">
        <v>10118313</v>
      </c>
      <c r="G82" s="26">
        <v>0.41666666666666669</v>
      </c>
      <c r="H82" s="26">
        <v>0.83333333333333337</v>
      </c>
      <c r="I82" s="27" t="s">
        <v>127</v>
      </c>
      <c r="J82" s="35">
        <v>156.36000000000001</v>
      </c>
      <c r="K82" s="10">
        <f t="shared" si="0"/>
        <v>1563.6000000000001</v>
      </c>
      <c r="L82" s="29" t="s">
        <v>190</v>
      </c>
      <c r="M82" s="29"/>
    </row>
    <row r="83" spans="1:13" ht="15" customHeight="1" x14ac:dyDescent="0.35">
      <c r="A83" s="22" t="s">
        <v>119</v>
      </c>
      <c r="B83" s="23" t="s">
        <v>120</v>
      </c>
      <c r="C83" s="1" t="s">
        <v>55</v>
      </c>
      <c r="D83" s="2" t="s">
        <v>58</v>
      </c>
      <c r="E83" s="2" t="s">
        <v>59</v>
      </c>
      <c r="F83" s="2">
        <v>10089010</v>
      </c>
      <c r="G83" s="26">
        <v>0.5</v>
      </c>
      <c r="H83" s="26">
        <v>0.83333333333333337</v>
      </c>
      <c r="I83" s="27" t="s">
        <v>122</v>
      </c>
      <c r="J83" s="35">
        <v>156.36000000000001</v>
      </c>
      <c r="K83" s="10">
        <f t="shared" si="0"/>
        <v>1250.8800000000001</v>
      </c>
      <c r="L83" s="29" t="s">
        <v>190</v>
      </c>
      <c r="M83" s="29"/>
    </row>
    <row r="84" spans="1:13" ht="15" customHeight="1" x14ac:dyDescent="0.35">
      <c r="A84" s="22" t="s">
        <v>119</v>
      </c>
      <c r="B84" s="23" t="s">
        <v>120</v>
      </c>
      <c r="C84" s="1" t="s">
        <v>55</v>
      </c>
      <c r="D84" s="2" t="s">
        <v>60</v>
      </c>
      <c r="E84" s="2" t="s">
        <v>61</v>
      </c>
      <c r="F84" s="2">
        <v>10064329</v>
      </c>
      <c r="G84" s="26">
        <v>0.5</v>
      </c>
      <c r="H84" s="26">
        <v>0.83333333333333337</v>
      </c>
      <c r="I84" s="27" t="s">
        <v>122</v>
      </c>
      <c r="J84" s="35">
        <v>156.36000000000001</v>
      </c>
      <c r="K84" s="10">
        <f t="shared" si="0"/>
        <v>1250.8800000000001</v>
      </c>
      <c r="L84" s="29" t="s">
        <v>190</v>
      </c>
      <c r="M84" s="29"/>
    </row>
    <row r="85" spans="1:13" ht="15" customHeight="1" x14ac:dyDescent="0.35">
      <c r="A85" s="22" t="s">
        <v>119</v>
      </c>
      <c r="B85" s="23" t="s">
        <v>120</v>
      </c>
      <c r="C85" s="1" t="s">
        <v>55</v>
      </c>
      <c r="D85" s="2" t="s">
        <v>66</v>
      </c>
      <c r="E85" s="2" t="s">
        <v>67</v>
      </c>
      <c r="F85" s="2">
        <v>10046140</v>
      </c>
      <c r="G85" s="26">
        <v>0.5</v>
      </c>
      <c r="H85" s="26">
        <v>0.83333333333333337</v>
      </c>
      <c r="I85" s="27" t="s">
        <v>122</v>
      </c>
      <c r="J85" s="35">
        <v>156.36000000000001</v>
      </c>
      <c r="K85" s="10">
        <f t="shared" si="0"/>
        <v>1250.8800000000001</v>
      </c>
      <c r="L85" s="29" t="s">
        <v>190</v>
      </c>
      <c r="M85" s="29"/>
    </row>
    <row r="86" spans="1:13" ht="15" customHeight="1" x14ac:dyDescent="0.35">
      <c r="A86" s="22" t="s">
        <v>119</v>
      </c>
      <c r="B86" s="23" t="s">
        <v>120</v>
      </c>
      <c r="C86" s="1" t="s">
        <v>55</v>
      </c>
      <c r="D86" s="2" t="s">
        <v>72</v>
      </c>
      <c r="E86" s="2" t="s">
        <v>73</v>
      </c>
      <c r="F86" s="2">
        <v>10120235</v>
      </c>
      <c r="G86" s="26">
        <v>0.5</v>
      </c>
      <c r="H86" s="26">
        <v>0.83333333333333337</v>
      </c>
      <c r="I86" s="27" t="s">
        <v>122</v>
      </c>
      <c r="J86" s="35">
        <v>156.36000000000001</v>
      </c>
      <c r="K86" s="10">
        <f t="shared" si="0"/>
        <v>1250.8800000000001</v>
      </c>
      <c r="L86" s="29" t="s">
        <v>190</v>
      </c>
      <c r="M86" s="29"/>
    </row>
    <row r="87" spans="1:13" ht="15" customHeight="1" x14ac:dyDescent="0.35">
      <c r="A87" s="22" t="s">
        <v>119</v>
      </c>
      <c r="B87" s="23" t="s">
        <v>120</v>
      </c>
      <c r="C87" s="1" t="s">
        <v>55</v>
      </c>
      <c r="D87" s="2" t="s">
        <v>74</v>
      </c>
      <c r="E87" s="2" t="s">
        <v>75</v>
      </c>
      <c r="F87" s="2">
        <v>10083441</v>
      </c>
      <c r="G87" s="26">
        <v>0.5</v>
      </c>
      <c r="H87" s="26">
        <v>0.83333333333333337</v>
      </c>
      <c r="I87" s="27" t="s">
        <v>122</v>
      </c>
      <c r="J87" s="35">
        <v>156.36000000000001</v>
      </c>
      <c r="K87" s="10">
        <f t="shared" si="0"/>
        <v>1250.8800000000001</v>
      </c>
      <c r="L87" s="29" t="s">
        <v>190</v>
      </c>
      <c r="M87" s="29"/>
    </row>
    <row r="88" spans="1:13" ht="15" customHeight="1" x14ac:dyDescent="0.35">
      <c r="A88" s="22" t="s">
        <v>119</v>
      </c>
      <c r="B88" s="23" t="s">
        <v>120</v>
      </c>
      <c r="C88" s="1" t="s">
        <v>55</v>
      </c>
      <c r="D88" s="2" t="s">
        <v>76</v>
      </c>
      <c r="E88" s="2" t="s">
        <v>77</v>
      </c>
      <c r="F88" s="2">
        <v>10119067</v>
      </c>
      <c r="G88" s="26">
        <v>0.5</v>
      </c>
      <c r="H88" s="26">
        <v>0.83333333333333337</v>
      </c>
      <c r="I88" s="27" t="s">
        <v>122</v>
      </c>
      <c r="J88" s="35">
        <v>156.36000000000001</v>
      </c>
      <c r="K88" s="10">
        <f t="shared" si="0"/>
        <v>1250.8800000000001</v>
      </c>
      <c r="L88" s="29" t="s">
        <v>190</v>
      </c>
      <c r="M88" s="29"/>
    </row>
    <row r="89" spans="1:13" ht="15" customHeight="1" x14ac:dyDescent="0.35">
      <c r="A89" s="22" t="s">
        <v>119</v>
      </c>
      <c r="B89" s="23" t="s">
        <v>120</v>
      </c>
      <c r="C89" s="1" t="s">
        <v>55</v>
      </c>
      <c r="D89" s="2" t="s">
        <v>117</v>
      </c>
      <c r="E89" s="2" t="s">
        <v>118</v>
      </c>
      <c r="F89" s="2">
        <v>10113517</v>
      </c>
      <c r="G89" s="26">
        <v>0.5</v>
      </c>
      <c r="H89" s="26">
        <v>0.83333333333333337</v>
      </c>
      <c r="I89" s="27" t="s">
        <v>122</v>
      </c>
      <c r="J89" s="35">
        <v>156.36000000000001</v>
      </c>
      <c r="K89" s="10">
        <f t="shared" si="0"/>
        <v>1250.8800000000001</v>
      </c>
      <c r="L89" s="29" t="s">
        <v>190</v>
      </c>
      <c r="M89" s="29"/>
    </row>
    <row r="90" spans="1:13" ht="15" customHeight="1" x14ac:dyDescent="0.35">
      <c r="A90" s="22" t="s">
        <v>119</v>
      </c>
      <c r="B90" s="23" t="s">
        <v>120</v>
      </c>
      <c r="C90" s="1" t="s">
        <v>55</v>
      </c>
      <c r="D90" s="2" t="s">
        <v>62</v>
      </c>
      <c r="E90" s="2" t="s">
        <v>63</v>
      </c>
      <c r="F90" s="2">
        <v>10087559</v>
      </c>
      <c r="G90" s="26">
        <v>0.5</v>
      </c>
      <c r="H90" s="26">
        <v>0.83333333333333337</v>
      </c>
      <c r="I90" s="27" t="s">
        <v>122</v>
      </c>
      <c r="J90" s="35">
        <v>156.36000000000001</v>
      </c>
      <c r="K90" s="10">
        <f t="shared" si="0"/>
        <v>1250.8800000000001</v>
      </c>
      <c r="L90" s="29" t="s">
        <v>190</v>
      </c>
      <c r="M90" s="29"/>
    </row>
    <row r="91" spans="1:13" ht="15" customHeight="1" x14ac:dyDescent="0.35">
      <c r="A91" s="22" t="s">
        <v>119</v>
      </c>
      <c r="B91" s="23" t="s">
        <v>120</v>
      </c>
      <c r="C91" s="1" t="s">
        <v>55</v>
      </c>
      <c r="D91" s="2" t="s">
        <v>78</v>
      </c>
      <c r="E91" s="2" t="s">
        <v>79</v>
      </c>
      <c r="F91" s="2">
        <v>10078397</v>
      </c>
      <c r="G91" s="26">
        <v>0.5</v>
      </c>
      <c r="H91" s="26">
        <v>0.83333333333333337</v>
      </c>
      <c r="I91" s="27" t="s">
        <v>122</v>
      </c>
      <c r="J91" s="35">
        <v>156.36000000000001</v>
      </c>
      <c r="K91" s="10">
        <f t="shared" si="0"/>
        <v>1250.8800000000001</v>
      </c>
      <c r="L91" s="29" t="s">
        <v>190</v>
      </c>
      <c r="M91" s="29"/>
    </row>
    <row r="92" spans="1:13" ht="15" customHeight="1" x14ac:dyDescent="0.35">
      <c r="A92" s="22" t="s">
        <v>128</v>
      </c>
      <c r="B92" s="23" t="s">
        <v>129</v>
      </c>
      <c r="C92" s="23" t="s">
        <v>27</v>
      </c>
      <c r="D92" s="24" t="s">
        <v>28</v>
      </c>
      <c r="E92" s="25" t="s">
        <v>29</v>
      </c>
      <c r="F92" s="25">
        <v>10008599</v>
      </c>
      <c r="G92" s="26">
        <v>0.33333333333333331</v>
      </c>
      <c r="H92" s="26">
        <v>0.83333333333333337</v>
      </c>
      <c r="I92" s="27" t="s">
        <v>130</v>
      </c>
      <c r="J92" s="35">
        <v>529.23</v>
      </c>
      <c r="K92" s="10">
        <v>6086.15</v>
      </c>
      <c r="L92" s="29" t="s">
        <v>190</v>
      </c>
      <c r="M92" s="29"/>
    </row>
    <row r="93" spans="1:13" ht="15" customHeight="1" x14ac:dyDescent="0.35">
      <c r="A93" s="22" t="s">
        <v>128</v>
      </c>
      <c r="B93" s="23" t="s">
        <v>129</v>
      </c>
      <c r="C93" s="23" t="s">
        <v>34</v>
      </c>
      <c r="D93" s="24" t="s">
        <v>35</v>
      </c>
      <c r="E93" s="25" t="s">
        <v>36</v>
      </c>
      <c r="F93" s="25">
        <v>10008961</v>
      </c>
      <c r="G93" s="26">
        <v>0.45833333333333331</v>
      </c>
      <c r="H93" s="26">
        <v>0.83333333333333337</v>
      </c>
      <c r="I93" s="27" t="s">
        <v>123</v>
      </c>
      <c r="J93" s="35">
        <v>396.43</v>
      </c>
      <c r="K93" s="10">
        <f>I93*J93</f>
        <v>3567.87</v>
      </c>
      <c r="L93" s="29" t="s">
        <v>190</v>
      </c>
      <c r="M93" s="29"/>
    </row>
    <row r="94" spans="1:13" ht="15" customHeight="1" x14ac:dyDescent="0.35">
      <c r="A94" s="22" t="s">
        <v>128</v>
      </c>
      <c r="B94" s="23" t="s">
        <v>129</v>
      </c>
      <c r="C94" s="23" t="s">
        <v>37</v>
      </c>
      <c r="D94" s="24" t="s">
        <v>41</v>
      </c>
      <c r="E94" s="25" t="s">
        <v>42</v>
      </c>
      <c r="F94" s="25">
        <v>10041721</v>
      </c>
      <c r="G94" s="26">
        <v>0.5</v>
      </c>
      <c r="H94" s="26">
        <v>0.83333333333333337</v>
      </c>
      <c r="I94" s="27" t="s">
        <v>122</v>
      </c>
      <c r="J94" s="35">
        <v>309.39</v>
      </c>
      <c r="K94" s="10">
        <f t="shared" ref="K94:K111" si="1">I94*J94</f>
        <v>2475.12</v>
      </c>
      <c r="L94" s="29" t="s">
        <v>190</v>
      </c>
      <c r="M94" s="29"/>
    </row>
    <row r="95" spans="1:13" ht="15" customHeight="1" x14ac:dyDescent="0.35">
      <c r="A95" s="22" t="s">
        <v>128</v>
      </c>
      <c r="B95" s="23" t="s">
        <v>129</v>
      </c>
      <c r="C95" s="23" t="s">
        <v>37</v>
      </c>
      <c r="D95" s="2" t="s">
        <v>43</v>
      </c>
      <c r="E95" s="2" t="s">
        <v>44</v>
      </c>
      <c r="F95" s="2">
        <v>10055435</v>
      </c>
      <c r="G95" s="26">
        <v>0.45833333333333331</v>
      </c>
      <c r="H95" s="26">
        <v>0.83333333333333337</v>
      </c>
      <c r="I95" s="27" t="s">
        <v>123</v>
      </c>
      <c r="J95" s="35">
        <v>309.39</v>
      </c>
      <c r="K95" s="10">
        <f t="shared" si="1"/>
        <v>2784.5099999999998</v>
      </c>
      <c r="L95" s="29" t="s">
        <v>190</v>
      </c>
      <c r="M95" s="29"/>
    </row>
    <row r="96" spans="1:13" ht="15" customHeight="1" x14ac:dyDescent="0.35">
      <c r="A96" s="22" t="s">
        <v>128</v>
      </c>
      <c r="B96" s="23" t="s">
        <v>129</v>
      </c>
      <c r="C96" s="1" t="s">
        <v>45</v>
      </c>
      <c r="D96" s="2" t="s">
        <v>50</v>
      </c>
      <c r="E96" s="2" t="s">
        <v>47</v>
      </c>
      <c r="F96" s="2">
        <v>10032539</v>
      </c>
      <c r="G96" s="26">
        <v>0.5</v>
      </c>
      <c r="H96" s="26">
        <v>0.83333333333333337</v>
      </c>
      <c r="I96" s="27" t="s">
        <v>122</v>
      </c>
      <c r="J96" s="35">
        <v>254.26</v>
      </c>
      <c r="K96" s="10">
        <f t="shared" si="1"/>
        <v>2034.08</v>
      </c>
      <c r="L96" s="29" t="s">
        <v>190</v>
      </c>
      <c r="M96" s="29"/>
    </row>
    <row r="97" spans="1:13" ht="15" customHeight="1" x14ac:dyDescent="0.35">
      <c r="A97" s="22" t="s">
        <v>128</v>
      </c>
      <c r="B97" s="23" t="s">
        <v>129</v>
      </c>
      <c r="C97" s="1" t="s">
        <v>45</v>
      </c>
      <c r="D97" s="2" t="s">
        <v>96</v>
      </c>
      <c r="E97" s="2" t="s">
        <v>97</v>
      </c>
      <c r="F97" s="2">
        <v>10038889</v>
      </c>
      <c r="G97" s="26">
        <v>0.45833333333333331</v>
      </c>
      <c r="H97" s="26">
        <v>0.83333333333333337</v>
      </c>
      <c r="I97" s="27" t="s">
        <v>123</v>
      </c>
      <c r="J97" s="35">
        <v>254.26</v>
      </c>
      <c r="K97" s="10">
        <f t="shared" si="1"/>
        <v>2288.34</v>
      </c>
      <c r="L97" s="29" t="s">
        <v>190</v>
      </c>
      <c r="M97" s="29"/>
    </row>
    <row r="98" spans="1:13" ht="15" customHeight="1" x14ac:dyDescent="0.35">
      <c r="A98" s="22" t="s">
        <v>128</v>
      </c>
      <c r="B98" s="23" t="s">
        <v>129</v>
      </c>
      <c r="C98" s="1" t="s">
        <v>45</v>
      </c>
      <c r="D98" s="2" t="s">
        <v>126</v>
      </c>
      <c r="E98" s="2" t="s">
        <v>52</v>
      </c>
      <c r="F98" s="2">
        <v>10038924</v>
      </c>
      <c r="G98" s="26">
        <v>0.45833333333333331</v>
      </c>
      <c r="H98" s="26">
        <v>0.83333333333333337</v>
      </c>
      <c r="I98" s="27" t="s">
        <v>123</v>
      </c>
      <c r="J98" s="35">
        <v>254.26</v>
      </c>
      <c r="K98" s="10">
        <f t="shared" si="1"/>
        <v>2288.34</v>
      </c>
      <c r="L98" s="29" t="s">
        <v>190</v>
      </c>
      <c r="M98" s="29"/>
    </row>
    <row r="99" spans="1:13" ht="15" customHeight="1" x14ac:dyDescent="0.35">
      <c r="A99" s="22" t="s">
        <v>128</v>
      </c>
      <c r="B99" s="23" t="s">
        <v>129</v>
      </c>
      <c r="C99" s="1" t="s">
        <v>45</v>
      </c>
      <c r="D99" s="2" t="s">
        <v>131</v>
      </c>
      <c r="E99" s="2" t="s">
        <v>132</v>
      </c>
      <c r="F99" s="2">
        <v>10085744</v>
      </c>
      <c r="G99" s="26">
        <v>0.5</v>
      </c>
      <c r="H99" s="26">
        <v>0.83333333333333337</v>
      </c>
      <c r="I99" s="27" t="s">
        <v>122</v>
      </c>
      <c r="J99" s="35">
        <v>254.26</v>
      </c>
      <c r="K99" s="10">
        <v>2034.08</v>
      </c>
      <c r="L99" s="29" t="s">
        <v>190</v>
      </c>
      <c r="M99" s="29"/>
    </row>
    <row r="100" spans="1:13" ht="15" customHeight="1" x14ac:dyDescent="0.35">
      <c r="A100" s="22" t="s">
        <v>128</v>
      </c>
      <c r="B100" s="23" t="s">
        <v>129</v>
      </c>
      <c r="C100" s="1" t="s">
        <v>45</v>
      </c>
      <c r="D100" s="2" t="s">
        <v>133</v>
      </c>
      <c r="E100" s="2" t="s">
        <v>134</v>
      </c>
      <c r="F100" s="2">
        <v>10111306</v>
      </c>
      <c r="G100" s="26">
        <v>0.5</v>
      </c>
      <c r="H100" s="26">
        <v>0.83333333333333337</v>
      </c>
      <c r="I100" s="27" t="s">
        <v>122</v>
      </c>
      <c r="J100" s="35">
        <v>254.26</v>
      </c>
      <c r="K100" s="10">
        <f t="shared" si="1"/>
        <v>2034.08</v>
      </c>
      <c r="L100" s="29" t="s">
        <v>190</v>
      </c>
      <c r="M100" s="29"/>
    </row>
    <row r="101" spans="1:13" ht="15" customHeight="1" x14ac:dyDescent="0.35">
      <c r="A101" s="22" t="s">
        <v>128</v>
      </c>
      <c r="B101" s="23" t="s">
        <v>129</v>
      </c>
      <c r="C101" s="1" t="s">
        <v>55</v>
      </c>
      <c r="D101" s="2" t="s">
        <v>110</v>
      </c>
      <c r="E101" s="2" t="s">
        <v>111</v>
      </c>
      <c r="F101" s="2">
        <v>10118313</v>
      </c>
      <c r="G101" s="26">
        <v>0.41666666666666669</v>
      </c>
      <c r="H101" s="26">
        <v>0.83333333333333337</v>
      </c>
      <c r="I101" s="27" t="s">
        <v>127</v>
      </c>
      <c r="J101" s="35">
        <v>208.43</v>
      </c>
      <c r="K101" s="10">
        <f t="shared" si="1"/>
        <v>2084.3000000000002</v>
      </c>
      <c r="L101" s="29" t="s">
        <v>190</v>
      </c>
      <c r="M101" s="29"/>
    </row>
    <row r="102" spans="1:13" ht="15" customHeight="1" x14ac:dyDescent="0.35">
      <c r="A102" s="22" t="s">
        <v>128</v>
      </c>
      <c r="B102" s="23" t="s">
        <v>129</v>
      </c>
      <c r="C102" s="1" t="s">
        <v>55</v>
      </c>
      <c r="D102" s="2" t="s">
        <v>58</v>
      </c>
      <c r="E102" s="2" t="s">
        <v>59</v>
      </c>
      <c r="F102" s="2">
        <v>10089010</v>
      </c>
      <c r="G102" s="26">
        <v>0.5</v>
      </c>
      <c r="H102" s="26">
        <v>0.83333333333333337</v>
      </c>
      <c r="I102" s="27" t="s">
        <v>122</v>
      </c>
      <c r="J102" s="35">
        <v>208.43</v>
      </c>
      <c r="K102" s="10">
        <f t="shared" si="1"/>
        <v>1667.44</v>
      </c>
      <c r="L102" s="29" t="s">
        <v>190</v>
      </c>
      <c r="M102" s="29"/>
    </row>
    <row r="103" spans="1:13" ht="15" customHeight="1" x14ac:dyDescent="0.35">
      <c r="A103" s="22" t="s">
        <v>128</v>
      </c>
      <c r="B103" s="23" t="s">
        <v>129</v>
      </c>
      <c r="C103" s="1" t="s">
        <v>55</v>
      </c>
      <c r="D103" s="2" t="s">
        <v>60</v>
      </c>
      <c r="E103" s="2" t="s">
        <v>61</v>
      </c>
      <c r="F103" s="2">
        <v>10064329</v>
      </c>
      <c r="G103" s="26">
        <v>0.5</v>
      </c>
      <c r="H103" s="26">
        <v>0.83333333333333337</v>
      </c>
      <c r="I103" s="27" t="s">
        <v>122</v>
      </c>
      <c r="J103" s="35">
        <v>208.43</v>
      </c>
      <c r="K103" s="10">
        <f t="shared" si="1"/>
        <v>1667.44</v>
      </c>
      <c r="L103" s="29" t="s">
        <v>190</v>
      </c>
      <c r="M103" s="29"/>
    </row>
    <row r="104" spans="1:13" ht="15" customHeight="1" x14ac:dyDescent="0.35">
      <c r="A104" s="22" t="s">
        <v>128</v>
      </c>
      <c r="B104" s="23" t="s">
        <v>129</v>
      </c>
      <c r="C104" s="1" t="s">
        <v>55</v>
      </c>
      <c r="D104" s="2" t="s">
        <v>72</v>
      </c>
      <c r="E104" s="2" t="s">
        <v>73</v>
      </c>
      <c r="F104" s="2">
        <v>10120235</v>
      </c>
      <c r="G104" s="26">
        <v>0.5</v>
      </c>
      <c r="H104" s="26">
        <v>0.83333333333333337</v>
      </c>
      <c r="I104" s="27" t="s">
        <v>122</v>
      </c>
      <c r="J104" s="35">
        <v>208.43</v>
      </c>
      <c r="K104" s="10">
        <f t="shared" si="1"/>
        <v>1667.44</v>
      </c>
      <c r="L104" s="29" t="s">
        <v>190</v>
      </c>
      <c r="M104" s="29"/>
    </row>
    <row r="105" spans="1:13" ht="15" customHeight="1" x14ac:dyDescent="0.35">
      <c r="A105" s="22" t="s">
        <v>128</v>
      </c>
      <c r="B105" s="23" t="s">
        <v>129</v>
      </c>
      <c r="C105" s="1" t="s">
        <v>55</v>
      </c>
      <c r="D105" s="2" t="s">
        <v>74</v>
      </c>
      <c r="E105" s="2" t="s">
        <v>75</v>
      </c>
      <c r="F105" s="2">
        <v>10083441</v>
      </c>
      <c r="G105" s="26">
        <v>0.5</v>
      </c>
      <c r="H105" s="26">
        <v>0.83333333333333337</v>
      </c>
      <c r="I105" s="27" t="s">
        <v>122</v>
      </c>
      <c r="J105" s="35">
        <v>208.43</v>
      </c>
      <c r="K105" s="10">
        <f t="shared" si="1"/>
        <v>1667.44</v>
      </c>
      <c r="L105" s="29" t="s">
        <v>190</v>
      </c>
      <c r="M105" s="29"/>
    </row>
    <row r="106" spans="1:13" ht="15" customHeight="1" x14ac:dyDescent="0.35">
      <c r="A106" s="22" t="s">
        <v>128</v>
      </c>
      <c r="B106" s="23" t="s">
        <v>129</v>
      </c>
      <c r="C106" s="1" t="s">
        <v>55</v>
      </c>
      <c r="D106" s="2" t="s">
        <v>76</v>
      </c>
      <c r="E106" s="2" t="s">
        <v>77</v>
      </c>
      <c r="F106" s="2">
        <v>10119067</v>
      </c>
      <c r="G106" s="26">
        <v>0.5</v>
      </c>
      <c r="H106" s="26">
        <v>0.83333333333333337</v>
      </c>
      <c r="I106" s="27" t="s">
        <v>122</v>
      </c>
      <c r="J106" s="35">
        <v>208.43</v>
      </c>
      <c r="K106" s="10">
        <f t="shared" si="1"/>
        <v>1667.44</v>
      </c>
      <c r="L106" s="29" t="s">
        <v>190</v>
      </c>
      <c r="M106" s="29"/>
    </row>
    <row r="107" spans="1:13" ht="15" customHeight="1" x14ac:dyDescent="0.35">
      <c r="A107" s="22" t="s">
        <v>128</v>
      </c>
      <c r="B107" s="23" t="s">
        <v>129</v>
      </c>
      <c r="C107" s="1" t="s">
        <v>55</v>
      </c>
      <c r="D107" s="2" t="s">
        <v>117</v>
      </c>
      <c r="E107" s="2" t="s">
        <v>118</v>
      </c>
      <c r="F107" s="2">
        <v>10113517</v>
      </c>
      <c r="G107" s="26">
        <v>0.5</v>
      </c>
      <c r="H107" s="26">
        <v>0.83333333333333337</v>
      </c>
      <c r="I107" s="27" t="s">
        <v>122</v>
      </c>
      <c r="J107" s="35">
        <v>208.43</v>
      </c>
      <c r="K107" s="10">
        <f t="shared" si="1"/>
        <v>1667.44</v>
      </c>
      <c r="L107" s="29" t="s">
        <v>190</v>
      </c>
      <c r="M107" s="29"/>
    </row>
    <row r="108" spans="1:13" ht="15" customHeight="1" x14ac:dyDescent="0.35">
      <c r="A108" s="22" t="s">
        <v>128</v>
      </c>
      <c r="B108" s="23" t="s">
        <v>129</v>
      </c>
      <c r="C108" s="1" t="s">
        <v>55</v>
      </c>
      <c r="D108" s="2" t="s">
        <v>62</v>
      </c>
      <c r="E108" s="2" t="s">
        <v>63</v>
      </c>
      <c r="F108" s="2">
        <v>10087559</v>
      </c>
      <c r="G108" s="26">
        <v>0.5</v>
      </c>
      <c r="H108" s="26">
        <v>0.83333333333333337</v>
      </c>
      <c r="I108" s="27" t="s">
        <v>122</v>
      </c>
      <c r="J108" s="35">
        <v>208.43</v>
      </c>
      <c r="K108" s="10">
        <f t="shared" si="1"/>
        <v>1667.44</v>
      </c>
      <c r="L108" s="29" t="s">
        <v>190</v>
      </c>
      <c r="M108" s="29"/>
    </row>
    <row r="109" spans="1:13" ht="15" customHeight="1" x14ac:dyDescent="0.35">
      <c r="A109" s="22" t="s">
        <v>128</v>
      </c>
      <c r="B109" s="23" t="s">
        <v>129</v>
      </c>
      <c r="C109" s="1" t="s">
        <v>55</v>
      </c>
      <c r="D109" s="2" t="s">
        <v>78</v>
      </c>
      <c r="E109" s="2" t="s">
        <v>79</v>
      </c>
      <c r="F109" s="2">
        <v>10078397</v>
      </c>
      <c r="G109" s="26">
        <v>0.5</v>
      </c>
      <c r="H109" s="26">
        <v>0.83333333333333337</v>
      </c>
      <c r="I109" s="27" t="s">
        <v>122</v>
      </c>
      <c r="J109" s="35">
        <v>208.43</v>
      </c>
      <c r="K109" s="10">
        <f t="shared" si="1"/>
        <v>1667.44</v>
      </c>
      <c r="L109" s="29" t="s">
        <v>190</v>
      </c>
      <c r="M109" s="29"/>
    </row>
    <row r="110" spans="1:13" ht="15" customHeight="1" x14ac:dyDescent="0.35">
      <c r="A110" s="22" t="s">
        <v>128</v>
      </c>
      <c r="B110" s="23" t="s">
        <v>129</v>
      </c>
      <c r="C110" s="1" t="s">
        <v>55</v>
      </c>
      <c r="D110" s="2" t="s">
        <v>135</v>
      </c>
      <c r="E110" s="2" t="s">
        <v>136</v>
      </c>
      <c r="F110" s="2">
        <v>10087316</v>
      </c>
      <c r="G110" s="26">
        <v>0.5</v>
      </c>
      <c r="H110" s="26">
        <v>0.83333333333333337</v>
      </c>
      <c r="I110" s="27" t="s">
        <v>122</v>
      </c>
      <c r="J110" s="35">
        <v>208.43</v>
      </c>
      <c r="K110" s="10">
        <f t="shared" si="1"/>
        <v>1667.44</v>
      </c>
      <c r="L110" s="29" t="s">
        <v>190</v>
      </c>
      <c r="M110" s="29"/>
    </row>
    <row r="111" spans="1:13" ht="15" customHeight="1" x14ac:dyDescent="0.35">
      <c r="A111" s="22" t="s">
        <v>128</v>
      </c>
      <c r="B111" s="23" t="s">
        <v>129</v>
      </c>
      <c r="C111" s="1" t="s">
        <v>55</v>
      </c>
      <c r="D111" s="2" t="s">
        <v>137</v>
      </c>
      <c r="E111" s="2" t="s">
        <v>138</v>
      </c>
      <c r="F111" s="2">
        <v>10088789</v>
      </c>
      <c r="G111" s="26">
        <v>0.5</v>
      </c>
      <c r="H111" s="26">
        <v>0.83333333333333337</v>
      </c>
      <c r="I111" s="27" t="s">
        <v>122</v>
      </c>
      <c r="J111" s="35">
        <v>208.43</v>
      </c>
      <c r="K111" s="10">
        <f t="shared" si="1"/>
        <v>1667.44</v>
      </c>
      <c r="L111" s="29" t="s">
        <v>190</v>
      </c>
      <c r="M111" s="29"/>
    </row>
    <row r="112" spans="1:13" ht="15" customHeight="1" x14ac:dyDescent="0.35">
      <c r="A112" s="22" t="s">
        <v>139</v>
      </c>
      <c r="B112" s="23" t="s">
        <v>140</v>
      </c>
      <c r="C112" s="23" t="s">
        <v>31</v>
      </c>
      <c r="D112" s="24" t="s">
        <v>32</v>
      </c>
      <c r="E112" s="25" t="s">
        <v>33</v>
      </c>
      <c r="F112" s="25">
        <v>10004222</v>
      </c>
      <c r="G112" s="26">
        <v>0.1875</v>
      </c>
      <c r="H112" s="26">
        <v>0.29166666666666669</v>
      </c>
      <c r="I112" s="27" t="s">
        <v>141</v>
      </c>
      <c r="J112" s="35">
        <v>411.22</v>
      </c>
      <c r="K112" s="10">
        <f>I112*J112</f>
        <v>1028.0500000000002</v>
      </c>
      <c r="L112" s="29" t="s">
        <v>190</v>
      </c>
      <c r="M112" s="29"/>
    </row>
    <row r="113" spans="1:13" ht="15" customHeight="1" x14ac:dyDescent="0.35">
      <c r="A113" s="22" t="s">
        <v>139</v>
      </c>
      <c r="B113" s="23" t="s">
        <v>140</v>
      </c>
      <c r="C113" s="23" t="s">
        <v>37</v>
      </c>
      <c r="D113" s="24" t="s">
        <v>41</v>
      </c>
      <c r="E113" s="25" t="s">
        <v>42</v>
      </c>
      <c r="F113" s="25">
        <v>10041721</v>
      </c>
      <c r="G113" s="26">
        <v>0.1875</v>
      </c>
      <c r="H113" s="26">
        <v>0.35416666666666669</v>
      </c>
      <c r="I113" s="27" t="s">
        <v>90</v>
      </c>
      <c r="J113" s="35">
        <v>232.04</v>
      </c>
      <c r="K113" s="10">
        <f t="shared" ref="K113:K126" si="2">I113*J113</f>
        <v>928.16</v>
      </c>
      <c r="L113" s="29" t="s">
        <v>190</v>
      </c>
      <c r="M113" s="29"/>
    </row>
    <row r="114" spans="1:13" ht="15" customHeight="1" x14ac:dyDescent="0.35">
      <c r="A114" s="22" t="s">
        <v>139</v>
      </c>
      <c r="B114" s="23" t="s">
        <v>140</v>
      </c>
      <c r="C114" s="23" t="s">
        <v>45</v>
      </c>
      <c r="D114" s="2" t="s">
        <v>142</v>
      </c>
      <c r="E114" s="2" t="s">
        <v>143</v>
      </c>
      <c r="F114" s="2">
        <v>10046162</v>
      </c>
      <c r="G114" s="26">
        <v>0.1875</v>
      </c>
      <c r="H114" s="26">
        <v>0.35416666666666669</v>
      </c>
      <c r="I114" s="27" t="s">
        <v>90</v>
      </c>
      <c r="J114" s="35">
        <v>200.05</v>
      </c>
      <c r="K114" s="10">
        <f t="shared" si="2"/>
        <v>800.2</v>
      </c>
      <c r="L114" s="29" t="s">
        <v>190</v>
      </c>
      <c r="M114" s="29"/>
    </row>
    <row r="115" spans="1:13" ht="15" customHeight="1" x14ac:dyDescent="0.35">
      <c r="A115" s="22" t="s">
        <v>139</v>
      </c>
      <c r="B115" s="23" t="s">
        <v>140</v>
      </c>
      <c r="C115" s="1" t="s">
        <v>45</v>
      </c>
      <c r="D115" s="2" t="s">
        <v>50</v>
      </c>
      <c r="E115" s="2" t="s">
        <v>47</v>
      </c>
      <c r="F115" s="2">
        <v>10032539</v>
      </c>
      <c r="G115" s="26">
        <v>0.1875</v>
      </c>
      <c r="H115" s="26">
        <v>0.35416666666666669</v>
      </c>
      <c r="I115" s="27" t="s">
        <v>90</v>
      </c>
      <c r="J115" s="35">
        <v>200.05</v>
      </c>
      <c r="K115" s="10">
        <f t="shared" si="2"/>
        <v>800.2</v>
      </c>
      <c r="L115" s="29" t="s">
        <v>190</v>
      </c>
      <c r="M115" s="29"/>
    </row>
    <row r="116" spans="1:13" ht="15" customHeight="1" x14ac:dyDescent="0.35">
      <c r="A116" s="22" t="s">
        <v>139</v>
      </c>
      <c r="B116" s="23" t="s">
        <v>140</v>
      </c>
      <c r="C116" s="1" t="s">
        <v>45</v>
      </c>
      <c r="D116" s="2" t="s">
        <v>124</v>
      </c>
      <c r="E116" s="2" t="s">
        <v>125</v>
      </c>
      <c r="F116" s="2">
        <v>10038880</v>
      </c>
      <c r="G116" s="26">
        <v>0.1875</v>
      </c>
      <c r="H116" s="26">
        <v>0.35416666666666669</v>
      </c>
      <c r="I116" s="27" t="s">
        <v>90</v>
      </c>
      <c r="J116" s="35">
        <v>200.05</v>
      </c>
      <c r="K116" s="10">
        <f t="shared" si="2"/>
        <v>800.2</v>
      </c>
      <c r="L116" s="29" t="s">
        <v>190</v>
      </c>
      <c r="M116" s="29"/>
    </row>
    <row r="117" spans="1:13" ht="15" customHeight="1" x14ac:dyDescent="0.35">
      <c r="A117" s="22" t="s">
        <v>139</v>
      </c>
      <c r="B117" s="23" t="s">
        <v>140</v>
      </c>
      <c r="C117" s="1" t="s">
        <v>45</v>
      </c>
      <c r="D117" s="2" t="s">
        <v>106</v>
      </c>
      <c r="E117" s="2" t="s">
        <v>107</v>
      </c>
      <c r="F117" s="2">
        <v>10038105</v>
      </c>
      <c r="G117" s="26">
        <v>0.1875</v>
      </c>
      <c r="H117" s="26">
        <v>0.35416666666666669</v>
      </c>
      <c r="I117" s="27" t="s">
        <v>90</v>
      </c>
      <c r="J117" s="35">
        <v>200.05</v>
      </c>
      <c r="K117" s="10">
        <f t="shared" si="2"/>
        <v>800.2</v>
      </c>
      <c r="L117" s="29" t="s">
        <v>190</v>
      </c>
      <c r="M117" s="29"/>
    </row>
    <row r="118" spans="1:13" ht="15" customHeight="1" x14ac:dyDescent="0.35">
      <c r="A118" s="22" t="s">
        <v>139</v>
      </c>
      <c r="B118" s="23" t="s">
        <v>140</v>
      </c>
      <c r="C118" s="1" t="s">
        <v>55</v>
      </c>
      <c r="D118" s="2" t="s">
        <v>58</v>
      </c>
      <c r="E118" s="2" t="s">
        <v>59</v>
      </c>
      <c r="F118" s="2">
        <v>10089010</v>
      </c>
      <c r="G118" s="26">
        <v>0.1875</v>
      </c>
      <c r="H118" s="26">
        <v>0.35416666666666669</v>
      </c>
      <c r="I118" s="27" t="s">
        <v>90</v>
      </c>
      <c r="J118" s="35">
        <v>156.36000000000001</v>
      </c>
      <c r="K118" s="10">
        <f t="shared" si="2"/>
        <v>625.44000000000005</v>
      </c>
      <c r="L118" s="29" t="s">
        <v>190</v>
      </c>
      <c r="M118" s="29"/>
    </row>
    <row r="119" spans="1:13" ht="15" customHeight="1" x14ac:dyDescent="0.35">
      <c r="A119" s="22" t="s">
        <v>139</v>
      </c>
      <c r="B119" s="23" t="s">
        <v>140</v>
      </c>
      <c r="C119" s="1" t="s">
        <v>55</v>
      </c>
      <c r="D119" s="2" t="s">
        <v>60</v>
      </c>
      <c r="E119" s="2" t="s">
        <v>61</v>
      </c>
      <c r="F119" s="2">
        <v>10064329</v>
      </c>
      <c r="G119" s="26">
        <v>0.1875</v>
      </c>
      <c r="H119" s="26">
        <v>0.35416666666666669</v>
      </c>
      <c r="I119" s="27" t="s">
        <v>90</v>
      </c>
      <c r="J119" s="35">
        <v>156.36000000000001</v>
      </c>
      <c r="K119" s="10">
        <f t="shared" si="2"/>
        <v>625.44000000000005</v>
      </c>
      <c r="L119" s="29" t="s">
        <v>190</v>
      </c>
      <c r="M119" s="29"/>
    </row>
    <row r="120" spans="1:13" ht="15" customHeight="1" x14ac:dyDescent="0.35">
      <c r="A120" s="22" t="s">
        <v>139</v>
      </c>
      <c r="B120" s="23" t="s">
        <v>140</v>
      </c>
      <c r="C120" s="1" t="s">
        <v>55</v>
      </c>
      <c r="D120" s="2" t="s">
        <v>72</v>
      </c>
      <c r="E120" s="2" t="s">
        <v>73</v>
      </c>
      <c r="F120" s="2">
        <v>10120235</v>
      </c>
      <c r="G120" s="26">
        <v>0.1875</v>
      </c>
      <c r="H120" s="26">
        <v>0.35416666666666669</v>
      </c>
      <c r="I120" s="27" t="s">
        <v>90</v>
      </c>
      <c r="J120" s="35">
        <v>156.36000000000001</v>
      </c>
      <c r="K120" s="10">
        <f t="shared" si="2"/>
        <v>625.44000000000005</v>
      </c>
      <c r="L120" s="29" t="s">
        <v>190</v>
      </c>
      <c r="M120" s="29"/>
    </row>
    <row r="121" spans="1:13" ht="15" customHeight="1" x14ac:dyDescent="0.35">
      <c r="A121" s="22" t="s">
        <v>139</v>
      </c>
      <c r="B121" s="23" t="s">
        <v>140</v>
      </c>
      <c r="C121" s="1" t="s">
        <v>55</v>
      </c>
      <c r="D121" s="2" t="s">
        <v>62</v>
      </c>
      <c r="E121" s="2" t="s">
        <v>63</v>
      </c>
      <c r="F121" s="2">
        <v>10087559</v>
      </c>
      <c r="G121" s="26">
        <v>0.1875</v>
      </c>
      <c r="H121" s="26">
        <v>0.35416666666666669</v>
      </c>
      <c r="I121" s="27" t="s">
        <v>90</v>
      </c>
      <c r="J121" s="35">
        <v>156.36000000000001</v>
      </c>
      <c r="K121" s="10">
        <f t="shared" si="2"/>
        <v>625.44000000000005</v>
      </c>
      <c r="L121" s="29" t="s">
        <v>190</v>
      </c>
      <c r="M121" s="29"/>
    </row>
    <row r="122" spans="1:13" ht="15" customHeight="1" x14ac:dyDescent="0.35">
      <c r="A122" s="22" t="s">
        <v>139</v>
      </c>
      <c r="B122" s="23" t="s">
        <v>140</v>
      </c>
      <c r="C122" s="1" t="s">
        <v>55</v>
      </c>
      <c r="D122" s="2" t="s">
        <v>115</v>
      </c>
      <c r="E122" s="2" t="s">
        <v>116</v>
      </c>
      <c r="F122" s="2">
        <v>10122273</v>
      </c>
      <c r="G122" s="26">
        <v>0.1875</v>
      </c>
      <c r="H122" s="26">
        <v>0.35416666666666669</v>
      </c>
      <c r="I122" s="27" t="s">
        <v>90</v>
      </c>
      <c r="J122" s="35">
        <v>156.36000000000001</v>
      </c>
      <c r="K122" s="10">
        <f t="shared" si="2"/>
        <v>625.44000000000005</v>
      </c>
      <c r="L122" s="29" t="s">
        <v>190</v>
      </c>
      <c r="M122" s="29"/>
    </row>
    <row r="123" spans="1:13" ht="15" customHeight="1" x14ac:dyDescent="0.35">
      <c r="A123" s="22" t="s">
        <v>139</v>
      </c>
      <c r="B123" s="23" t="s">
        <v>140</v>
      </c>
      <c r="C123" s="1" t="s">
        <v>55</v>
      </c>
      <c r="D123" s="2" t="s">
        <v>66</v>
      </c>
      <c r="E123" s="2" t="s">
        <v>67</v>
      </c>
      <c r="F123" s="2">
        <v>10046140</v>
      </c>
      <c r="G123" s="26">
        <v>0.1875</v>
      </c>
      <c r="H123" s="26">
        <v>0.35416666666666669</v>
      </c>
      <c r="I123" s="27" t="s">
        <v>90</v>
      </c>
      <c r="J123" s="35">
        <v>156.36000000000001</v>
      </c>
      <c r="K123" s="10">
        <f t="shared" si="2"/>
        <v>625.44000000000005</v>
      </c>
      <c r="L123" s="29" t="s">
        <v>190</v>
      </c>
      <c r="M123" s="29"/>
    </row>
    <row r="124" spans="1:13" ht="15" customHeight="1" x14ac:dyDescent="0.35">
      <c r="A124" s="22" t="s">
        <v>139</v>
      </c>
      <c r="B124" s="23" t="s">
        <v>140</v>
      </c>
      <c r="C124" s="1" t="s">
        <v>55</v>
      </c>
      <c r="D124" s="2" t="s">
        <v>117</v>
      </c>
      <c r="E124" s="2" t="s">
        <v>118</v>
      </c>
      <c r="F124" s="2">
        <v>10113517</v>
      </c>
      <c r="G124" s="26">
        <v>0.1875</v>
      </c>
      <c r="H124" s="26">
        <v>0.35416666666666669</v>
      </c>
      <c r="I124" s="27" t="s">
        <v>90</v>
      </c>
      <c r="J124" s="35">
        <v>156.36000000000001</v>
      </c>
      <c r="K124" s="10">
        <f t="shared" si="2"/>
        <v>625.44000000000005</v>
      </c>
      <c r="L124" s="29" t="s">
        <v>190</v>
      </c>
      <c r="M124" s="29"/>
    </row>
    <row r="125" spans="1:13" ht="15" customHeight="1" x14ac:dyDescent="0.35">
      <c r="A125" s="22" t="s">
        <v>139</v>
      </c>
      <c r="B125" s="23" t="s">
        <v>140</v>
      </c>
      <c r="C125" s="1" t="s">
        <v>55</v>
      </c>
      <c r="D125" s="2" t="s">
        <v>144</v>
      </c>
      <c r="E125" s="2" t="s">
        <v>145</v>
      </c>
      <c r="F125" s="2">
        <v>10055437</v>
      </c>
      <c r="G125" s="26">
        <v>0.1875</v>
      </c>
      <c r="H125" s="26">
        <v>0.35416666666666669</v>
      </c>
      <c r="I125" s="27" t="s">
        <v>90</v>
      </c>
      <c r="J125" s="35">
        <v>156.36000000000001</v>
      </c>
      <c r="K125" s="10">
        <f t="shared" si="2"/>
        <v>625.44000000000005</v>
      </c>
      <c r="L125" s="29" t="s">
        <v>190</v>
      </c>
      <c r="M125" s="29"/>
    </row>
    <row r="126" spans="1:13" ht="15" customHeight="1" x14ac:dyDescent="0.35">
      <c r="A126" s="22" t="s">
        <v>139</v>
      </c>
      <c r="B126" s="23" t="s">
        <v>140</v>
      </c>
      <c r="C126" s="1" t="s">
        <v>55</v>
      </c>
      <c r="D126" s="2" t="s">
        <v>70</v>
      </c>
      <c r="E126" s="2" t="s">
        <v>71</v>
      </c>
      <c r="F126" s="2">
        <v>10109583</v>
      </c>
      <c r="G126" s="26">
        <v>0.1875</v>
      </c>
      <c r="H126" s="26">
        <v>0.35416666666666669</v>
      </c>
      <c r="I126" s="27" t="s">
        <v>90</v>
      </c>
      <c r="J126" s="35">
        <v>156.36000000000001</v>
      </c>
      <c r="K126" s="10">
        <f t="shared" si="2"/>
        <v>625.44000000000005</v>
      </c>
      <c r="L126" s="29" t="s">
        <v>190</v>
      </c>
      <c r="M126" s="29"/>
    </row>
    <row r="127" spans="1:13" ht="15" customHeight="1" x14ac:dyDescent="0.35">
      <c r="A127" s="22" t="s">
        <v>139</v>
      </c>
      <c r="B127" s="23" t="s">
        <v>140</v>
      </c>
      <c r="C127" s="23" t="s">
        <v>31</v>
      </c>
      <c r="D127" s="24" t="s">
        <v>32</v>
      </c>
      <c r="E127" s="25" t="s">
        <v>33</v>
      </c>
      <c r="F127" s="25">
        <v>10004222</v>
      </c>
      <c r="G127" s="26">
        <v>0.64583333333333337</v>
      </c>
      <c r="H127" s="26">
        <v>0.75</v>
      </c>
      <c r="I127" s="27" t="s">
        <v>141</v>
      </c>
      <c r="J127" s="35">
        <v>411.22</v>
      </c>
      <c r="K127" s="10">
        <f>I127*J127</f>
        <v>1028.0500000000002</v>
      </c>
      <c r="L127" s="29" t="s">
        <v>190</v>
      </c>
      <c r="M127" s="29"/>
    </row>
    <row r="128" spans="1:13" ht="15" customHeight="1" x14ac:dyDescent="0.35">
      <c r="A128" s="22" t="s">
        <v>139</v>
      </c>
      <c r="B128" s="23" t="s">
        <v>140</v>
      </c>
      <c r="C128" s="23" t="s">
        <v>34</v>
      </c>
      <c r="D128" s="24" t="s">
        <v>35</v>
      </c>
      <c r="E128" s="25" t="s">
        <v>36</v>
      </c>
      <c r="F128" s="25">
        <v>10008961</v>
      </c>
      <c r="G128" s="26">
        <v>0.54166666666666663</v>
      </c>
      <c r="H128" s="26">
        <v>0.8125</v>
      </c>
      <c r="I128" s="27" t="s">
        <v>147</v>
      </c>
      <c r="J128" s="35">
        <v>297.32</v>
      </c>
      <c r="K128" s="10">
        <f>I128*J128</f>
        <v>1932.58</v>
      </c>
      <c r="L128" s="29" t="s">
        <v>190</v>
      </c>
      <c r="M128" s="29"/>
    </row>
    <row r="129" spans="1:13" ht="15" customHeight="1" x14ac:dyDescent="0.35">
      <c r="A129" s="22" t="s">
        <v>139</v>
      </c>
      <c r="B129" s="23" t="s">
        <v>140</v>
      </c>
      <c r="C129" s="23" t="s">
        <v>37</v>
      </c>
      <c r="D129" s="24" t="s">
        <v>148</v>
      </c>
      <c r="E129" s="25" t="s">
        <v>149</v>
      </c>
      <c r="F129" s="25">
        <v>10035267</v>
      </c>
      <c r="G129" s="26">
        <v>0.70833333333333337</v>
      </c>
      <c r="H129" s="26">
        <v>0.875</v>
      </c>
      <c r="I129" s="27" t="s">
        <v>90</v>
      </c>
      <c r="J129" s="35">
        <v>232.04</v>
      </c>
      <c r="K129" s="10">
        <f t="shared" ref="K129:K157" si="3">I129*J129</f>
        <v>928.16</v>
      </c>
      <c r="L129" s="29" t="s">
        <v>190</v>
      </c>
      <c r="M129" s="29"/>
    </row>
    <row r="130" spans="1:13" ht="15" customHeight="1" x14ac:dyDescent="0.35">
      <c r="A130" s="22" t="s">
        <v>139</v>
      </c>
      <c r="B130" s="23" t="s">
        <v>140</v>
      </c>
      <c r="C130" s="23" t="s">
        <v>37</v>
      </c>
      <c r="D130" s="2" t="s">
        <v>38</v>
      </c>
      <c r="E130" s="2" t="s">
        <v>39</v>
      </c>
      <c r="F130" s="2">
        <v>10038869</v>
      </c>
      <c r="G130" s="26">
        <v>0.70833333333333337</v>
      </c>
      <c r="H130" s="26">
        <v>0.875</v>
      </c>
      <c r="I130" s="27" t="s">
        <v>90</v>
      </c>
      <c r="J130" s="35">
        <v>232.04</v>
      </c>
      <c r="K130" s="10">
        <f t="shared" si="3"/>
        <v>928.16</v>
      </c>
      <c r="L130" s="29" t="s">
        <v>190</v>
      </c>
      <c r="M130" s="29"/>
    </row>
    <row r="131" spans="1:13" ht="15" customHeight="1" x14ac:dyDescent="0.35">
      <c r="A131" s="22" t="s">
        <v>139</v>
      </c>
      <c r="B131" s="23" t="s">
        <v>140</v>
      </c>
      <c r="C131" s="23" t="s">
        <v>37</v>
      </c>
      <c r="D131" s="2" t="s">
        <v>43</v>
      </c>
      <c r="E131" s="2" t="s">
        <v>44</v>
      </c>
      <c r="F131" s="2">
        <v>10055435</v>
      </c>
      <c r="G131" s="26">
        <v>0.54166666666666663</v>
      </c>
      <c r="H131" s="26">
        <v>0.8125</v>
      </c>
      <c r="I131" s="27" t="s">
        <v>147</v>
      </c>
      <c r="J131" s="35">
        <v>232.04</v>
      </c>
      <c r="K131" s="10">
        <f t="shared" si="3"/>
        <v>1508.26</v>
      </c>
      <c r="L131" s="29" t="s">
        <v>190</v>
      </c>
      <c r="M131" s="29"/>
    </row>
    <row r="132" spans="1:13" ht="15" customHeight="1" x14ac:dyDescent="0.35">
      <c r="A132" s="22" t="s">
        <v>139</v>
      </c>
      <c r="B132" s="23" t="s">
        <v>140</v>
      </c>
      <c r="C132" s="23" t="s">
        <v>37</v>
      </c>
      <c r="D132" s="2" t="s">
        <v>150</v>
      </c>
      <c r="E132" s="2" t="s">
        <v>151</v>
      </c>
      <c r="F132" s="2">
        <v>10041394</v>
      </c>
      <c r="G132" s="26">
        <v>0.75</v>
      </c>
      <c r="H132" s="26">
        <v>0.875</v>
      </c>
      <c r="I132" s="27" t="s">
        <v>105</v>
      </c>
      <c r="J132" s="35">
        <v>232.04</v>
      </c>
      <c r="K132" s="10">
        <f t="shared" si="3"/>
        <v>696.12</v>
      </c>
      <c r="L132" s="29" t="s">
        <v>190</v>
      </c>
      <c r="M132" s="29"/>
    </row>
    <row r="133" spans="1:13" ht="15" customHeight="1" x14ac:dyDescent="0.35">
      <c r="A133" s="22" t="s">
        <v>139</v>
      </c>
      <c r="B133" s="23" t="s">
        <v>140</v>
      </c>
      <c r="C133" s="23" t="s">
        <v>45</v>
      </c>
      <c r="D133" s="2" t="s">
        <v>126</v>
      </c>
      <c r="E133" s="2" t="s">
        <v>52</v>
      </c>
      <c r="F133" s="2">
        <v>10038924</v>
      </c>
      <c r="G133" s="26">
        <v>0.54166666666666663</v>
      </c>
      <c r="H133" s="26">
        <v>0.8125</v>
      </c>
      <c r="I133" s="27" t="s">
        <v>147</v>
      </c>
      <c r="J133" s="35">
        <v>200.05</v>
      </c>
      <c r="K133" s="10">
        <f t="shared" si="3"/>
        <v>1300.325</v>
      </c>
      <c r="L133" s="29" t="s">
        <v>190</v>
      </c>
      <c r="M133" s="29"/>
    </row>
    <row r="134" spans="1:13" ht="15" customHeight="1" x14ac:dyDescent="0.35">
      <c r="A134" s="22" t="s">
        <v>139</v>
      </c>
      <c r="B134" s="23" t="s">
        <v>140</v>
      </c>
      <c r="C134" s="23" t="s">
        <v>45</v>
      </c>
      <c r="D134" s="2" t="s">
        <v>96</v>
      </c>
      <c r="E134" s="2" t="s">
        <v>97</v>
      </c>
      <c r="F134" s="2">
        <v>10038889</v>
      </c>
      <c r="G134" s="26">
        <v>0.54166666666666663</v>
      </c>
      <c r="H134" s="26">
        <v>0.8125</v>
      </c>
      <c r="I134" s="27" t="s">
        <v>147</v>
      </c>
      <c r="J134" s="35">
        <v>200.05</v>
      </c>
      <c r="K134" s="10">
        <f t="shared" si="3"/>
        <v>1300.325</v>
      </c>
      <c r="L134" s="29" t="s">
        <v>190</v>
      </c>
      <c r="M134" s="29"/>
    </row>
    <row r="135" spans="1:13" ht="15" customHeight="1" x14ac:dyDescent="0.35">
      <c r="A135" s="22" t="s">
        <v>139</v>
      </c>
      <c r="B135" s="23" t="s">
        <v>140</v>
      </c>
      <c r="C135" s="23" t="s">
        <v>45</v>
      </c>
      <c r="D135" s="2" t="s">
        <v>53</v>
      </c>
      <c r="E135" s="2" t="s">
        <v>54</v>
      </c>
      <c r="F135" s="2">
        <v>10118935</v>
      </c>
      <c r="G135" s="26">
        <v>0.54166666666666663</v>
      </c>
      <c r="H135" s="26">
        <v>0.8125</v>
      </c>
      <c r="I135" s="27" t="s">
        <v>147</v>
      </c>
      <c r="J135" s="35">
        <v>200.05</v>
      </c>
      <c r="K135" s="10">
        <f t="shared" si="3"/>
        <v>1300.325</v>
      </c>
      <c r="L135" s="29" t="s">
        <v>190</v>
      </c>
      <c r="M135" s="29"/>
    </row>
    <row r="136" spans="1:13" ht="15" customHeight="1" x14ac:dyDescent="0.35">
      <c r="A136" s="22" t="s">
        <v>139</v>
      </c>
      <c r="B136" s="23" t="s">
        <v>140</v>
      </c>
      <c r="C136" s="23" t="s">
        <v>45</v>
      </c>
      <c r="D136" s="2" t="s">
        <v>142</v>
      </c>
      <c r="E136" s="2" t="s">
        <v>143</v>
      </c>
      <c r="F136" s="2">
        <v>10046162</v>
      </c>
      <c r="G136" s="26">
        <v>0.70833333333333337</v>
      </c>
      <c r="H136" s="26">
        <v>0.875</v>
      </c>
      <c r="I136" s="27" t="s">
        <v>90</v>
      </c>
      <c r="J136" s="35">
        <v>200.05</v>
      </c>
      <c r="K136" s="10">
        <f t="shared" si="3"/>
        <v>800.2</v>
      </c>
      <c r="L136" s="29" t="s">
        <v>190</v>
      </c>
      <c r="M136" s="29"/>
    </row>
    <row r="137" spans="1:13" ht="15" customHeight="1" x14ac:dyDescent="0.35">
      <c r="A137" s="22" t="s">
        <v>139</v>
      </c>
      <c r="B137" s="23" t="s">
        <v>140</v>
      </c>
      <c r="C137" s="1" t="s">
        <v>45</v>
      </c>
      <c r="D137" s="2" t="s">
        <v>50</v>
      </c>
      <c r="E137" s="2" t="s">
        <v>47</v>
      </c>
      <c r="F137" s="2">
        <v>10032539</v>
      </c>
      <c r="G137" s="26">
        <v>0.70833333333333337</v>
      </c>
      <c r="H137" s="26">
        <v>0.875</v>
      </c>
      <c r="I137" s="27" t="s">
        <v>90</v>
      </c>
      <c r="J137" s="35">
        <v>200.05</v>
      </c>
      <c r="K137" s="10">
        <f t="shared" si="3"/>
        <v>800.2</v>
      </c>
      <c r="L137" s="29" t="s">
        <v>190</v>
      </c>
      <c r="M137" s="29"/>
    </row>
    <row r="138" spans="1:13" ht="15" customHeight="1" x14ac:dyDescent="0.35">
      <c r="A138" s="22" t="s">
        <v>139</v>
      </c>
      <c r="B138" s="23" t="s">
        <v>140</v>
      </c>
      <c r="C138" s="1" t="s">
        <v>45</v>
      </c>
      <c r="D138" s="2" t="s">
        <v>152</v>
      </c>
      <c r="E138" s="2" t="s">
        <v>153</v>
      </c>
      <c r="F138" s="2">
        <v>10020488</v>
      </c>
      <c r="G138" s="26">
        <v>0.70833333333333337</v>
      </c>
      <c r="H138" s="26">
        <v>0.875</v>
      </c>
      <c r="I138" s="27" t="s">
        <v>90</v>
      </c>
      <c r="J138" s="35">
        <v>200.05</v>
      </c>
      <c r="K138" s="10">
        <f t="shared" si="3"/>
        <v>800.2</v>
      </c>
      <c r="L138" s="29" t="s">
        <v>190</v>
      </c>
      <c r="M138" s="29"/>
    </row>
    <row r="139" spans="1:13" ht="15" customHeight="1" x14ac:dyDescent="0.35">
      <c r="A139" s="22" t="s">
        <v>139</v>
      </c>
      <c r="B139" s="23" t="s">
        <v>140</v>
      </c>
      <c r="C139" s="1" t="s">
        <v>55</v>
      </c>
      <c r="D139" s="2" t="s">
        <v>58</v>
      </c>
      <c r="E139" s="2" t="s">
        <v>59</v>
      </c>
      <c r="F139" s="2">
        <v>10089010</v>
      </c>
      <c r="G139" s="26">
        <v>0.70833333333333337</v>
      </c>
      <c r="H139" s="26">
        <v>0.875</v>
      </c>
      <c r="I139" s="27" t="s">
        <v>90</v>
      </c>
      <c r="J139" s="35">
        <v>156.36000000000001</v>
      </c>
      <c r="K139" s="10">
        <f t="shared" si="3"/>
        <v>625.44000000000005</v>
      </c>
      <c r="L139" s="29" t="s">
        <v>190</v>
      </c>
      <c r="M139" s="29"/>
    </row>
    <row r="140" spans="1:13" ht="15" customHeight="1" x14ac:dyDescent="0.35">
      <c r="A140" s="22" t="s">
        <v>139</v>
      </c>
      <c r="B140" s="23" t="s">
        <v>140</v>
      </c>
      <c r="C140" s="1" t="s">
        <v>55</v>
      </c>
      <c r="D140" s="2" t="s">
        <v>60</v>
      </c>
      <c r="E140" s="2" t="s">
        <v>61</v>
      </c>
      <c r="F140" s="2">
        <v>10064329</v>
      </c>
      <c r="G140" s="26">
        <v>0.70833333333333337</v>
      </c>
      <c r="H140" s="26">
        <v>0.875</v>
      </c>
      <c r="I140" s="27" t="s">
        <v>90</v>
      </c>
      <c r="J140" s="35">
        <v>156.36000000000001</v>
      </c>
      <c r="K140" s="10">
        <f t="shared" si="3"/>
        <v>625.44000000000005</v>
      </c>
      <c r="L140" s="29" t="s">
        <v>190</v>
      </c>
      <c r="M140" s="29"/>
    </row>
    <row r="141" spans="1:13" ht="15" customHeight="1" x14ac:dyDescent="0.35">
      <c r="A141" s="22" t="s">
        <v>139</v>
      </c>
      <c r="B141" s="23" t="s">
        <v>140</v>
      </c>
      <c r="C141" s="1" t="s">
        <v>55</v>
      </c>
      <c r="D141" s="2" t="s">
        <v>72</v>
      </c>
      <c r="E141" s="2" t="s">
        <v>73</v>
      </c>
      <c r="F141" s="2">
        <v>10120235</v>
      </c>
      <c r="G141" s="26">
        <v>0.70833333333333337</v>
      </c>
      <c r="H141" s="26">
        <v>0.875</v>
      </c>
      <c r="I141" s="27" t="s">
        <v>90</v>
      </c>
      <c r="J141" s="35">
        <v>156.36000000000001</v>
      </c>
      <c r="K141" s="10">
        <f t="shared" si="3"/>
        <v>625.44000000000005</v>
      </c>
      <c r="L141" s="29" t="s">
        <v>190</v>
      </c>
      <c r="M141" s="29"/>
    </row>
    <row r="142" spans="1:13" ht="15" customHeight="1" x14ac:dyDescent="0.35">
      <c r="A142" s="22" t="s">
        <v>139</v>
      </c>
      <c r="B142" s="23" t="s">
        <v>140</v>
      </c>
      <c r="C142" s="1" t="s">
        <v>55</v>
      </c>
      <c r="D142" s="2" t="s">
        <v>62</v>
      </c>
      <c r="E142" s="2" t="s">
        <v>63</v>
      </c>
      <c r="F142" s="2">
        <v>10087559</v>
      </c>
      <c r="G142" s="26">
        <v>0.70833333333333337</v>
      </c>
      <c r="H142" s="26">
        <v>0.875</v>
      </c>
      <c r="I142" s="27" t="s">
        <v>90</v>
      </c>
      <c r="J142" s="35">
        <v>156.36000000000001</v>
      </c>
      <c r="K142" s="10">
        <f t="shared" si="3"/>
        <v>625.44000000000005</v>
      </c>
      <c r="L142" s="29" t="s">
        <v>190</v>
      </c>
      <c r="M142" s="29"/>
    </row>
    <row r="143" spans="1:13" ht="15" customHeight="1" x14ac:dyDescent="0.35">
      <c r="A143" s="22" t="s">
        <v>139</v>
      </c>
      <c r="B143" s="23" t="s">
        <v>140</v>
      </c>
      <c r="C143" s="1" t="s">
        <v>55</v>
      </c>
      <c r="D143" s="2" t="s">
        <v>115</v>
      </c>
      <c r="E143" s="2" t="s">
        <v>116</v>
      </c>
      <c r="F143" s="2">
        <v>10122273</v>
      </c>
      <c r="G143" s="26">
        <v>0.70833333333333337</v>
      </c>
      <c r="H143" s="26">
        <v>0.875</v>
      </c>
      <c r="I143" s="27" t="s">
        <v>90</v>
      </c>
      <c r="J143" s="35">
        <v>156.36000000000001</v>
      </c>
      <c r="K143" s="10">
        <f t="shared" si="3"/>
        <v>625.44000000000005</v>
      </c>
      <c r="L143" s="29" t="s">
        <v>190</v>
      </c>
      <c r="M143" s="29"/>
    </row>
    <row r="144" spans="1:13" ht="15" customHeight="1" x14ac:dyDescent="0.35">
      <c r="A144" s="22" t="s">
        <v>139</v>
      </c>
      <c r="B144" s="23" t="s">
        <v>140</v>
      </c>
      <c r="C144" s="1" t="s">
        <v>55</v>
      </c>
      <c r="D144" s="2" t="s">
        <v>66</v>
      </c>
      <c r="E144" s="2" t="s">
        <v>67</v>
      </c>
      <c r="F144" s="2">
        <v>10046140</v>
      </c>
      <c r="G144" s="26">
        <v>0.70833333333333337</v>
      </c>
      <c r="H144" s="26">
        <v>0.875</v>
      </c>
      <c r="I144" s="27" t="s">
        <v>90</v>
      </c>
      <c r="J144" s="35">
        <v>156.36000000000001</v>
      </c>
      <c r="K144" s="10">
        <f t="shared" si="3"/>
        <v>625.44000000000005</v>
      </c>
      <c r="L144" s="29" t="s">
        <v>190</v>
      </c>
      <c r="M144" s="29"/>
    </row>
    <row r="145" spans="1:13" ht="15" customHeight="1" x14ac:dyDescent="0.35">
      <c r="A145" s="22" t="s">
        <v>139</v>
      </c>
      <c r="B145" s="23" t="s">
        <v>140</v>
      </c>
      <c r="C145" s="1" t="s">
        <v>55</v>
      </c>
      <c r="D145" s="2" t="s">
        <v>117</v>
      </c>
      <c r="E145" s="2" t="s">
        <v>118</v>
      </c>
      <c r="F145" s="2">
        <v>10113517</v>
      </c>
      <c r="G145" s="26">
        <v>0.70833333333333337</v>
      </c>
      <c r="H145" s="26">
        <v>0.875</v>
      </c>
      <c r="I145" s="27" t="s">
        <v>90</v>
      </c>
      <c r="J145" s="35">
        <v>156.36000000000001</v>
      </c>
      <c r="K145" s="10">
        <f t="shared" si="3"/>
        <v>625.44000000000005</v>
      </c>
      <c r="L145" s="29" t="s">
        <v>190</v>
      </c>
      <c r="M145" s="29"/>
    </row>
    <row r="146" spans="1:13" ht="15" customHeight="1" x14ac:dyDescent="0.35">
      <c r="A146" s="22" t="s">
        <v>139</v>
      </c>
      <c r="B146" s="23" t="s">
        <v>140</v>
      </c>
      <c r="C146" s="1" t="s">
        <v>55</v>
      </c>
      <c r="D146" s="2" t="s">
        <v>144</v>
      </c>
      <c r="E146" s="2" t="s">
        <v>145</v>
      </c>
      <c r="F146" s="2">
        <v>10055437</v>
      </c>
      <c r="G146" s="26">
        <v>0.70833333333333337</v>
      </c>
      <c r="H146" s="26">
        <v>0.875</v>
      </c>
      <c r="I146" s="27" t="s">
        <v>90</v>
      </c>
      <c r="J146" s="35">
        <v>156.36000000000001</v>
      </c>
      <c r="K146" s="10">
        <f t="shared" si="3"/>
        <v>625.44000000000005</v>
      </c>
      <c r="L146" s="29" t="s">
        <v>190</v>
      </c>
      <c r="M146" s="29"/>
    </row>
    <row r="147" spans="1:13" ht="15" customHeight="1" x14ac:dyDescent="0.35">
      <c r="A147" s="22" t="s">
        <v>139</v>
      </c>
      <c r="B147" s="23" t="s">
        <v>140</v>
      </c>
      <c r="C147" s="1" t="s">
        <v>55</v>
      </c>
      <c r="D147" s="2" t="s">
        <v>76</v>
      </c>
      <c r="E147" s="2" t="s">
        <v>77</v>
      </c>
      <c r="F147" s="2">
        <v>10119067</v>
      </c>
      <c r="G147" s="26">
        <v>0.70833333333333337</v>
      </c>
      <c r="H147" s="26">
        <v>0.875</v>
      </c>
      <c r="I147" s="27" t="s">
        <v>90</v>
      </c>
      <c r="J147" s="35">
        <v>156.36000000000001</v>
      </c>
      <c r="K147" s="10">
        <f t="shared" si="3"/>
        <v>625.44000000000005</v>
      </c>
      <c r="L147" s="29" t="s">
        <v>190</v>
      </c>
      <c r="M147" s="29"/>
    </row>
    <row r="148" spans="1:13" ht="15" customHeight="1" x14ac:dyDescent="0.35">
      <c r="A148" s="22" t="s">
        <v>139</v>
      </c>
      <c r="B148" s="23" t="s">
        <v>140</v>
      </c>
      <c r="C148" s="1" t="s">
        <v>55</v>
      </c>
      <c r="D148" s="2" t="s">
        <v>70</v>
      </c>
      <c r="E148" s="2" t="s">
        <v>71</v>
      </c>
      <c r="F148" s="2">
        <v>10109583</v>
      </c>
      <c r="G148" s="26">
        <v>0.70833333333333337</v>
      </c>
      <c r="H148" s="26">
        <v>0.875</v>
      </c>
      <c r="I148" s="27" t="s">
        <v>90</v>
      </c>
      <c r="J148" s="35">
        <v>156.36000000000001</v>
      </c>
      <c r="K148" s="10">
        <f t="shared" si="3"/>
        <v>625.44000000000005</v>
      </c>
      <c r="L148" s="29" t="s">
        <v>190</v>
      </c>
      <c r="M148" s="29"/>
    </row>
    <row r="149" spans="1:13" ht="15" customHeight="1" x14ac:dyDescent="0.35">
      <c r="A149" s="22" t="s">
        <v>139</v>
      </c>
      <c r="B149" s="23" t="s">
        <v>140</v>
      </c>
      <c r="C149" s="1" t="s">
        <v>55</v>
      </c>
      <c r="D149" s="2" t="s">
        <v>74</v>
      </c>
      <c r="E149" s="2" t="s">
        <v>75</v>
      </c>
      <c r="F149" s="2">
        <v>10083441</v>
      </c>
      <c r="G149" s="26">
        <v>0.70833333333333337</v>
      </c>
      <c r="H149" s="26">
        <v>0.875</v>
      </c>
      <c r="I149" s="27" t="s">
        <v>90</v>
      </c>
      <c r="J149" s="35">
        <v>156.36000000000001</v>
      </c>
      <c r="K149" s="10">
        <f t="shared" si="3"/>
        <v>625.44000000000005</v>
      </c>
      <c r="L149" s="29" t="s">
        <v>190</v>
      </c>
      <c r="M149" s="29"/>
    </row>
    <row r="150" spans="1:13" ht="15" customHeight="1" x14ac:dyDescent="0.35">
      <c r="A150" s="22" t="s">
        <v>139</v>
      </c>
      <c r="B150" s="23" t="s">
        <v>140</v>
      </c>
      <c r="C150" s="1" t="s">
        <v>55</v>
      </c>
      <c r="D150" s="2" t="s">
        <v>56</v>
      </c>
      <c r="E150" s="2" t="s">
        <v>57</v>
      </c>
      <c r="F150" s="2">
        <v>10087445</v>
      </c>
      <c r="G150" s="26">
        <v>0.70833333333333337</v>
      </c>
      <c r="H150" s="26">
        <v>0.875</v>
      </c>
      <c r="I150" s="27" t="s">
        <v>90</v>
      </c>
      <c r="J150" s="35">
        <v>156.36000000000001</v>
      </c>
      <c r="K150" s="10">
        <f t="shared" si="3"/>
        <v>625.44000000000005</v>
      </c>
      <c r="L150" s="29" t="s">
        <v>190</v>
      </c>
      <c r="M150" s="29"/>
    </row>
    <row r="151" spans="1:13" ht="15" customHeight="1" x14ac:dyDescent="0.35">
      <c r="A151" s="22" t="s">
        <v>139</v>
      </c>
      <c r="B151" s="23" t="s">
        <v>140</v>
      </c>
      <c r="C151" s="1" t="s">
        <v>55</v>
      </c>
      <c r="D151" s="2" t="s">
        <v>113</v>
      </c>
      <c r="E151" s="2" t="s">
        <v>114</v>
      </c>
      <c r="F151" s="2">
        <v>10064883</v>
      </c>
      <c r="G151" s="26">
        <v>0.70833333333333337</v>
      </c>
      <c r="H151" s="26">
        <v>0.875</v>
      </c>
      <c r="I151" s="27" t="s">
        <v>90</v>
      </c>
      <c r="J151" s="35">
        <v>156.36000000000001</v>
      </c>
      <c r="K151" s="10">
        <f t="shared" si="3"/>
        <v>625.44000000000005</v>
      </c>
      <c r="L151" s="29" t="s">
        <v>190</v>
      </c>
      <c r="M151" s="29"/>
    </row>
    <row r="152" spans="1:13" ht="15" customHeight="1" x14ac:dyDescent="0.35">
      <c r="A152" s="22" t="s">
        <v>139</v>
      </c>
      <c r="B152" s="23" t="s">
        <v>140</v>
      </c>
      <c r="C152" s="1" t="s">
        <v>55</v>
      </c>
      <c r="D152" s="2" t="s">
        <v>64</v>
      </c>
      <c r="E152" s="2" t="s">
        <v>65</v>
      </c>
      <c r="F152" s="2">
        <v>10046442</v>
      </c>
      <c r="G152" s="26">
        <v>0.70833333333333337</v>
      </c>
      <c r="H152" s="26">
        <v>0.875</v>
      </c>
      <c r="I152" s="27" t="s">
        <v>90</v>
      </c>
      <c r="J152" s="35">
        <v>156.36000000000001</v>
      </c>
      <c r="K152" s="10">
        <f t="shared" si="3"/>
        <v>625.44000000000005</v>
      </c>
      <c r="L152" s="29" t="s">
        <v>190</v>
      </c>
      <c r="M152" s="29"/>
    </row>
    <row r="153" spans="1:13" ht="15" customHeight="1" x14ac:dyDescent="0.35">
      <c r="A153" s="22" t="s">
        <v>139</v>
      </c>
      <c r="B153" s="23" t="s">
        <v>140</v>
      </c>
      <c r="C153" s="1" t="s">
        <v>55</v>
      </c>
      <c r="D153" s="2" t="s">
        <v>110</v>
      </c>
      <c r="E153" s="2" t="s">
        <v>111</v>
      </c>
      <c r="F153" s="2">
        <v>10118313</v>
      </c>
      <c r="G153" s="26">
        <v>0.54166666666666663</v>
      </c>
      <c r="H153" s="26">
        <v>0.8125</v>
      </c>
      <c r="I153" s="27" t="s">
        <v>147</v>
      </c>
      <c r="J153" s="35">
        <v>156.36000000000001</v>
      </c>
      <c r="K153" s="10">
        <f t="shared" si="3"/>
        <v>1016.3400000000001</v>
      </c>
      <c r="L153" s="29" t="s">
        <v>190</v>
      </c>
      <c r="M153" s="29"/>
    </row>
    <row r="154" spans="1:13" ht="15" customHeight="1" x14ac:dyDescent="0.35">
      <c r="A154" s="22" t="s">
        <v>139</v>
      </c>
      <c r="B154" s="23" t="s">
        <v>140</v>
      </c>
      <c r="C154" s="1" t="s">
        <v>55</v>
      </c>
      <c r="D154" s="2" t="s">
        <v>154</v>
      </c>
      <c r="E154" s="2" t="s">
        <v>155</v>
      </c>
      <c r="F154" s="2">
        <v>10118635</v>
      </c>
      <c r="G154" s="26">
        <v>0.54166666666666663</v>
      </c>
      <c r="H154" s="26">
        <v>0.8125</v>
      </c>
      <c r="I154" s="27" t="s">
        <v>147</v>
      </c>
      <c r="J154" s="35">
        <v>156.36000000000001</v>
      </c>
      <c r="K154" s="10">
        <f t="shared" si="3"/>
        <v>1016.3400000000001</v>
      </c>
      <c r="L154" s="29" t="s">
        <v>190</v>
      </c>
      <c r="M154" s="29"/>
    </row>
    <row r="155" spans="1:13" ht="15" customHeight="1" x14ac:dyDescent="0.35">
      <c r="A155" s="22" t="s">
        <v>139</v>
      </c>
      <c r="B155" s="23" t="s">
        <v>140</v>
      </c>
      <c r="C155" s="1" t="s">
        <v>55</v>
      </c>
      <c r="D155" s="2" t="s">
        <v>156</v>
      </c>
      <c r="E155" s="2" t="s">
        <v>157</v>
      </c>
      <c r="F155" s="2">
        <v>10119808</v>
      </c>
      <c r="G155" s="26">
        <v>0.54166666666666663</v>
      </c>
      <c r="H155" s="26">
        <v>0.8125</v>
      </c>
      <c r="I155" s="27" t="s">
        <v>147</v>
      </c>
      <c r="J155" s="35">
        <v>156.36000000000001</v>
      </c>
      <c r="K155" s="10">
        <f t="shared" si="3"/>
        <v>1016.3400000000001</v>
      </c>
      <c r="L155" s="29" t="s">
        <v>190</v>
      </c>
      <c r="M155" s="29"/>
    </row>
    <row r="156" spans="1:13" ht="15" customHeight="1" x14ac:dyDescent="0.35">
      <c r="A156" s="22" t="s">
        <v>139</v>
      </c>
      <c r="B156" s="23" t="s">
        <v>140</v>
      </c>
      <c r="C156" s="1" t="s">
        <v>55</v>
      </c>
      <c r="D156" s="2" t="s">
        <v>158</v>
      </c>
      <c r="E156" s="2" t="s">
        <v>159</v>
      </c>
      <c r="F156" s="2">
        <v>10018935</v>
      </c>
      <c r="G156" s="26">
        <v>0.75</v>
      </c>
      <c r="H156" s="26">
        <v>0.875</v>
      </c>
      <c r="I156" s="27" t="s">
        <v>105</v>
      </c>
      <c r="J156" s="35">
        <v>156.36000000000001</v>
      </c>
      <c r="K156" s="10">
        <f t="shared" si="3"/>
        <v>469.08000000000004</v>
      </c>
      <c r="L156" s="29" t="s">
        <v>190</v>
      </c>
      <c r="M156" s="29"/>
    </row>
    <row r="157" spans="1:13" ht="15" customHeight="1" x14ac:dyDescent="0.35">
      <c r="A157" s="22" t="s">
        <v>139</v>
      </c>
      <c r="B157" s="23" t="s">
        <v>140</v>
      </c>
      <c r="C157" s="1" t="s">
        <v>55</v>
      </c>
      <c r="D157" s="2" t="s">
        <v>160</v>
      </c>
      <c r="E157" s="2" t="s">
        <v>161</v>
      </c>
      <c r="F157" s="2">
        <v>10118903</v>
      </c>
      <c r="G157" s="26">
        <v>0.75</v>
      </c>
      <c r="H157" s="26">
        <v>0.875</v>
      </c>
      <c r="I157" s="27" t="s">
        <v>105</v>
      </c>
      <c r="J157" s="35">
        <v>156.36000000000001</v>
      </c>
      <c r="K157" s="10">
        <f t="shared" si="3"/>
        <v>469.08000000000004</v>
      </c>
      <c r="L157" s="29" t="s">
        <v>190</v>
      </c>
      <c r="M157" s="29"/>
    </row>
    <row r="158" spans="1:13" ht="15" customHeight="1" x14ac:dyDescent="0.35">
      <c r="A158" s="22" t="s">
        <v>162</v>
      </c>
      <c r="B158" s="23" t="s">
        <v>163</v>
      </c>
      <c r="C158" s="23" t="s">
        <v>31</v>
      </c>
      <c r="D158" s="24" t="s">
        <v>164</v>
      </c>
      <c r="E158" s="25" t="s">
        <v>33</v>
      </c>
      <c r="F158" s="25">
        <v>1000422</v>
      </c>
      <c r="G158" s="26">
        <v>0.1875</v>
      </c>
      <c r="H158" s="26">
        <v>0.29166666666666669</v>
      </c>
      <c r="I158" s="27" t="s">
        <v>141</v>
      </c>
      <c r="J158" s="35">
        <v>411.22</v>
      </c>
      <c r="K158" s="10">
        <f>I158*J158</f>
        <v>1028.0500000000002</v>
      </c>
      <c r="L158" s="29" t="s">
        <v>190</v>
      </c>
      <c r="M158" s="29"/>
    </row>
    <row r="159" spans="1:13" ht="15" customHeight="1" x14ac:dyDescent="0.35">
      <c r="A159" s="22" t="s">
        <v>162</v>
      </c>
      <c r="B159" s="23" t="s">
        <v>163</v>
      </c>
      <c r="C159" s="23" t="s">
        <v>34</v>
      </c>
      <c r="D159" s="24" t="s">
        <v>35</v>
      </c>
      <c r="E159" s="25" t="s">
        <v>36</v>
      </c>
      <c r="F159" s="25">
        <v>10008961</v>
      </c>
      <c r="G159" s="26">
        <v>0.1875</v>
      </c>
      <c r="H159" s="26">
        <v>0.3125</v>
      </c>
      <c r="I159" s="27" t="s">
        <v>105</v>
      </c>
      <c r="J159" s="35">
        <v>297.32</v>
      </c>
      <c r="K159" s="10">
        <f>I159*J159</f>
        <v>891.96</v>
      </c>
      <c r="L159" s="29" t="s">
        <v>190</v>
      </c>
      <c r="M159" s="29"/>
    </row>
    <row r="160" spans="1:13" ht="15" customHeight="1" x14ac:dyDescent="0.35">
      <c r="A160" s="22" t="s">
        <v>162</v>
      </c>
      <c r="B160" s="23" t="s">
        <v>163</v>
      </c>
      <c r="C160" s="23" t="s">
        <v>37</v>
      </c>
      <c r="D160" s="24" t="s">
        <v>43</v>
      </c>
      <c r="E160" s="25" t="s">
        <v>44</v>
      </c>
      <c r="F160" s="25">
        <v>10055435</v>
      </c>
      <c r="G160" s="26">
        <v>0.1875</v>
      </c>
      <c r="H160" s="26">
        <v>0.3125</v>
      </c>
      <c r="I160" s="27" t="s">
        <v>105</v>
      </c>
      <c r="J160" s="35">
        <v>232.04</v>
      </c>
      <c r="K160" s="10">
        <f t="shared" ref="K160:K182" si="4">I160*J160</f>
        <v>696.12</v>
      </c>
      <c r="L160" s="29" t="s">
        <v>190</v>
      </c>
      <c r="M160" s="29"/>
    </row>
    <row r="161" spans="1:13" ht="15" customHeight="1" x14ac:dyDescent="0.35">
      <c r="A161" s="22" t="s">
        <v>162</v>
      </c>
      <c r="B161" s="23" t="s">
        <v>163</v>
      </c>
      <c r="C161" s="23" t="s">
        <v>37</v>
      </c>
      <c r="D161" s="24" t="s">
        <v>41</v>
      </c>
      <c r="E161" s="25" t="s">
        <v>42</v>
      </c>
      <c r="F161" s="25">
        <v>10041721</v>
      </c>
      <c r="G161" s="26">
        <v>0.1875</v>
      </c>
      <c r="H161" s="26">
        <v>0.35416666666666669</v>
      </c>
      <c r="I161" s="27" t="s">
        <v>90</v>
      </c>
      <c r="J161" s="35">
        <v>232.04</v>
      </c>
      <c r="K161" s="10">
        <f t="shared" si="4"/>
        <v>928.16</v>
      </c>
      <c r="L161" s="29" t="s">
        <v>190</v>
      </c>
      <c r="M161" s="29"/>
    </row>
    <row r="162" spans="1:13" ht="15" customHeight="1" x14ac:dyDescent="0.35">
      <c r="A162" s="22" t="s">
        <v>162</v>
      </c>
      <c r="B162" s="23" t="s">
        <v>163</v>
      </c>
      <c r="C162" s="23" t="s">
        <v>45</v>
      </c>
      <c r="D162" s="2" t="s">
        <v>96</v>
      </c>
      <c r="E162" s="2" t="s">
        <v>97</v>
      </c>
      <c r="F162" s="2">
        <v>10038889</v>
      </c>
      <c r="G162" s="26">
        <v>0.1875</v>
      </c>
      <c r="H162" s="26">
        <v>0.3125</v>
      </c>
      <c r="I162" s="27" t="s">
        <v>105</v>
      </c>
      <c r="J162" s="35">
        <v>200.05</v>
      </c>
      <c r="K162" s="10">
        <f t="shared" si="4"/>
        <v>600.15000000000009</v>
      </c>
      <c r="L162" s="29" t="s">
        <v>190</v>
      </c>
      <c r="M162" s="29"/>
    </row>
    <row r="163" spans="1:13" ht="15" customHeight="1" x14ac:dyDescent="0.35">
      <c r="A163" s="22" t="s">
        <v>162</v>
      </c>
      <c r="B163" s="23" t="s">
        <v>163</v>
      </c>
      <c r="C163" s="1" t="s">
        <v>45</v>
      </c>
      <c r="D163" s="2" t="s">
        <v>165</v>
      </c>
      <c r="E163" s="2" t="s">
        <v>52</v>
      </c>
      <c r="F163" s="2">
        <v>10038924</v>
      </c>
      <c r="G163" s="26">
        <v>0.1875</v>
      </c>
      <c r="H163" s="26">
        <v>0.3125</v>
      </c>
      <c r="I163" s="27" t="s">
        <v>105</v>
      </c>
      <c r="J163" s="35">
        <v>200.05</v>
      </c>
      <c r="K163" s="10">
        <f t="shared" si="4"/>
        <v>600.15000000000009</v>
      </c>
      <c r="L163" s="29" t="s">
        <v>190</v>
      </c>
      <c r="M163" s="29"/>
    </row>
    <row r="164" spans="1:13" ht="15" customHeight="1" x14ac:dyDescent="0.35">
      <c r="A164" s="22" t="s">
        <v>162</v>
      </c>
      <c r="B164" s="23" t="s">
        <v>163</v>
      </c>
      <c r="C164" s="1" t="s">
        <v>45</v>
      </c>
      <c r="D164" s="2" t="s">
        <v>53</v>
      </c>
      <c r="E164" s="2" t="s">
        <v>54</v>
      </c>
      <c r="F164" s="2">
        <v>10118935</v>
      </c>
      <c r="G164" s="26">
        <v>0.1875</v>
      </c>
      <c r="H164" s="26">
        <v>0.3125</v>
      </c>
      <c r="I164" s="27" t="s">
        <v>105</v>
      </c>
      <c r="J164" s="35">
        <v>200.05</v>
      </c>
      <c r="K164" s="10">
        <f t="shared" si="4"/>
        <v>600.15000000000009</v>
      </c>
      <c r="L164" s="29" t="s">
        <v>190</v>
      </c>
      <c r="M164" s="29"/>
    </row>
    <row r="165" spans="1:13" ht="15" customHeight="1" x14ac:dyDescent="0.35">
      <c r="A165" s="22" t="s">
        <v>162</v>
      </c>
      <c r="B165" s="23" t="s">
        <v>163</v>
      </c>
      <c r="C165" s="1" t="s">
        <v>45</v>
      </c>
      <c r="D165" s="2" t="s">
        <v>142</v>
      </c>
      <c r="E165" s="2" t="s">
        <v>143</v>
      </c>
      <c r="F165" s="2">
        <v>10046162</v>
      </c>
      <c r="G165" s="26">
        <v>0.1875</v>
      </c>
      <c r="H165" s="26">
        <v>0.35416666666666669</v>
      </c>
      <c r="I165" s="27" t="s">
        <v>90</v>
      </c>
      <c r="J165" s="35">
        <v>200.05</v>
      </c>
      <c r="K165" s="10">
        <f t="shared" si="4"/>
        <v>800.2</v>
      </c>
      <c r="L165" s="29" t="s">
        <v>190</v>
      </c>
      <c r="M165" s="29"/>
    </row>
    <row r="166" spans="1:13" ht="15" customHeight="1" x14ac:dyDescent="0.35">
      <c r="A166" s="22" t="s">
        <v>162</v>
      </c>
      <c r="B166" s="23" t="s">
        <v>163</v>
      </c>
      <c r="C166" s="1" t="s">
        <v>45</v>
      </c>
      <c r="D166" s="2" t="s">
        <v>50</v>
      </c>
      <c r="E166" s="2" t="s">
        <v>47</v>
      </c>
      <c r="F166" s="2">
        <v>10032539</v>
      </c>
      <c r="G166" s="26">
        <v>0.1875</v>
      </c>
      <c r="H166" s="26">
        <v>0.35416666666666669</v>
      </c>
      <c r="I166" s="27" t="s">
        <v>90</v>
      </c>
      <c r="J166" s="35">
        <v>200.05</v>
      </c>
      <c r="K166" s="10">
        <f t="shared" si="4"/>
        <v>800.2</v>
      </c>
      <c r="L166" s="29" t="s">
        <v>190</v>
      </c>
      <c r="M166" s="29"/>
    </row>
    <row r="167" spans="1:13" ht="15" customHeight="1" x14ac:dyDescent="0.35">
      <c r="A167" s="22" t="s">
        <v>162</v>
      </c>
      <c r="B167" s="23" t="s">
        <v>163</v>
      </c>
      <c r="C167" s="1" t="s">
        <v>55</v>
      </c>
      <c r="D167" s="2" t="s">
        <v>110</v>
      </c>
      <c r="E167" s="2" t="s">
        <v>111</v>
      </c>
      <c r="F167" s="2">
        <v>10118313</v>
      </c>
      <c r="G167" s="26">
        <v>0.1875</v>
      </c>
      <c r="H167" s="26">
        <v>0.3125</v>
      </c>
      <c r="I167" s="27" t="s">
        <v>105</v>
      </c>
      <c r="J167" s="35">
        <v>200.05</v>
      </c>
      <c r="K167" s="10">
        <f t="shared" si="4"/>
        <v>600.15000000000009</v>
      </c>
      <c r="L167" s="29" t="s">
        <v>190</v>
      </c>
      <c r="M167" s="29"/>
    </row>
    <row r="168" spans="1:13" ht="15" customHeight="1" x14ac:dyDescent="0.35">
      <c r="A168" s="22" t="s">
        <v>162</v>
      </c>
      <c r="B168" s="23" t="s">
        <v>163</v>
      </c>
      <c r="C168" s="1" t="s">
        <v>55</v>
      </c>
      <c r="D168" s="2" t="s">
        <v>156</v>
      </c>
      <c r="E168" s="2" t="s">
        <v>157</v>
      </c>
      <c r="F168" s="2">
        <v>10119808</v>
      </c>
      <c r="G168" s="26">
        <v>0.1875</v>
      </c>
      <c r="H168" s="26">
        <v>0.3125</v>
      </c>
      <c r="I168" s="27" t="s">
        <v>105</v>
      </c>
      <c r="J168" s="35">
        <v>156.36000000000001</v>
      </c>
      <c r="K168" s="10">
        <f t="shared" si="4"/>
        <v>469.08000000000004</v>
      </c>
      <c r="L168" s="29" t="s">
        <v>190</v>
      </c>
      <c r="M168" s="29"/>
    </row>
    <row r="169" spans="1:13" ht="15" customHeight="1" x14ac:dyDescent="0.35">
      <c r="A169" s="22" t="s">
        <v>162</v>
      </c>
      <c r="B169" s="23" t="s">
        <v>163</v>
      </c>
      <c r="C169" s="1" t="s">
        <v>55</v>
      </c>
      <c r="D169" s="2" t="s">
        <v>154</v>
      </c>
      <c r="E169" s="2" t="s">
        <v>155</v>
      </c>
      <c r="F169" s="2">
        <v>10118635</v>
      </c>
      <c r="G169" s="26">
        <v>0.1875</v>
      </c>
      <c r="H169" s="26">
        <v>0.3125</v>
      </c>
      <c r="I169" s="27" t="s">
        <v>105</v>
      </c>
      <c r="J169" s="35">
        <v>156.36000000000001</v>
      </c>
      <c r="K169" s="10">
        <f t="shared" si="4"/>
        <v>469.08000000000004</v>
      </c>
      <c r="L169" s="29" t="s">
        <v>190</v>
      </c>
      <c r="M169" s="29"/>
    </row>
    <row r="170" spans="1:13" ht="15" customHeight="1" x14ac:dyDescent="0.35">
      <c r="A170" s="22" t="s">
        <v>162</v>
      </c>
      <c r="B170" s="23" t="s">
        <v>163</v>
      </c>
      <c r="C170" s="1" t="s">
        <v>55</v>
      </c>
      <c r="D170" s="2" t="s">
        <v>56</v>
      </c>
      <c r="E170" s="2" t="s">
        <v>57</v>
      </c>
      <c r="F170" s="2">
        <v>10087445</v>
      </c>
      <c r="G170" s="26">
        <v>0.1875</v>
      </c>
      <c r="H170" s="26">
        <v>0.35416666666666669</v>
      </c>
      <c r="I170" s="27" t="s">
        <v>90</v>
      </c>
      <c r="J170" s="35">
        <v>156.36000000000001</v>
      </c>
      <c r="K170" s="10">
        <f t="shared" si="4"/>
        <v>625.44000000000005</v>
      </c>
      <c r="L170" s="29" t="s">
        <v>190</v>
      </c>
      <c r="M170" s="29"/>
    </row>
    <row r="171" spans="1:13" ht="15" customHeight="1" x14ac:dyDescent="0.35">
      <c r="A171" s="22" t="s">
        <v>162</v>
      </c>
      <c r="B171" s="23" t="s">
        <v>163</v>
      </c>
      <c r="C171" s="1" t="s">
        <v>55</v>
      </c>
      <c r="D171" s="2" t="s">
        <v>58</v>
      </c>
      <c r="E171" s="2" t="s">
        <v>59</v>
      </c>
      <c r="F171" s="2">
        <v>10089010</v>
      </c>
      <c r="G171" s="26">
        <v>0.1875</v>
      </c>
      <c r="H171" s="26">
        <v>0.35416666666666669</v>
      </c>
      <c r="I171" s="27" t="s">
        <v>90</v>
      </c>
      <c r="J171" s="35">
        <v>156.36000000000001</v>
      </c>
      <c r="K171" s="10">
        <f t="shared" si="4"/>
        <v>625.44000000000005</v>
      </c>
      <c r="L171" s="29" t="s">
        <v>190</v>
      </c>
      <c r="M171" s="29"/>
    </row>
    <row r="172" spans="1:13" ht="15" customHeight="1" x14ac:dyDescent="0.35">
      <c r="A172" s="22" t="s">
        <v>162</v>
      </c>
      <c r="B172" s="23" t="s">
        <v>163</v>
      </c>
      <c r="C172" s="1" t="s">
        <v>55</v>
      </c>
      <c r="D172" s="2" t="s">
        <v>60</v>
      </c>
      <c r="E172" s="2" t="s">
        <v>61</v>
      </c>
      <c r="F172" s="2">
        <v>10064329</v>
      </c>
      <c r="G172" s="26">
        <v>0.1875</v>
      </c>
      <c r="H172" s="26">
        <v>0.35416666666666669</v>
      </c>
      <c r="I172" s="27" t="s">
        <v>90</v>
      </c>
      <c r="J172" s="35">
        <v>156.36000000000001</v>
      </c>
      <c r="K172" s="10">
        <f t="shared" si="4"/>
        <v>625.44000000000005</v>
      </c>
      <c r="L172" s="29" t="s">
        <v>190</v>
      </c>
      <c r="M172" s="29"/>
    </row>
    <row r="173" spans="1:13" ht="15" customHeight="1" x14ac:dyDescent="0.35">
      <c r="A173" s="22" t="s">
        <v>162</v>
      </c>
      <c r="B173" s="23" t="s">
        <v>163</v>
      </c>
      <c r="C173" s="1" t="s">
        <v>55</v>
      </c>
      <c r="D173" s="2" t="s">
        <v>115</v>
      </c>
      <c r="E173" s="2" t="s">
        <v>116</v>
      </c>
      <c r="F173" s="2">
        <v>10122273</v>
      </c>
      <c r="G173" s="26">
        <v>0.1875</v>
      </c>
      <c r="H173" s="26">
        <v>0.35416666666666669</v>
      </c>
      <c r="I173" s="27" t="s">
        <v>90</v>
      </c>
      <c r="J173" s="35">
        <v>156.36000000000001</v>
      </c>
      <c r="K173" s="10">
        <f t="shared" si="4"/>
        <v>625.44000000000005</v>
      </c>
      <c r="L173" s="29" t="s">
        <v>190</v>
      </c>
      <c r="M173" s="29"/>
    </row>
    <row r="174" spans="1:13" ht="15" customHeight="1" x14ac:dyDescent="0.35">
      <c r="A174" s="22" t="s">
        <v>162</v>
      </c>
      <c r="B174" s="23" t="s">
        <v>163</v>
      </c>
      <c r="C174" s="1" t="s">
        <v>55</v>
      </c>
      <c r="D174" s="2" t="s">
        <v>74</v>
      </c>
      <c r="E174" s="2" t="s">
        <v>75</v>
      </c>
      <c r="F174" s="2">
        <v>10083441</v>
      </c>
      <c r="G174" s="26">
        <v>0.1875</v>
      </c>
      <c r="H174" s="26">
        <v>0.35416666666666669</v>
      </c>
      <c r="I174" s="27" t="s">
        <v>90</v>
      </c>
      <c r="J174" s="35">
        <v>156.36000000000001</v>
      </c>
      <c r="K174" s="10">
        <f t="shared" si="4"/>
        <v>625.44000000000005</v>
      </c>
      <c r="L174" s="29" t="s">
        <v>190</v>
      </c>
      <c r="M174" s="29"/>
    </row>
    <row r="175" spans="1:13" ht="15" customHeight="1" x14ac:dyDescent="0.35">
      <c r="A175" s="22" t="s">
        <v>162</v>
      </c>
      <c r="B175" s="23" t="s">
        <v>163</v>
      </c>
      <c r="C175" s="1" t="s">
        <v>55</v>
      </c>
      <c r="D175" s="2" t="s">
        <v>144</v>
      </c>
      <c r="E175" s="2" t="s">
        <v>145</v>
      </c>
      <c r="F175" s="2">
        <v>10055437</v>
      </c>
      <c r="G175" s="26">
        <v>0.1875</v>
      </c>
      <c r="H175" s="26">
        <v>0.35416666666666669</v>
      </c>
      <c r="I175" s="27" t="s">
        <v>90</v>
      </c>
      <c r="J175" s="35">
        <v>156.36000000000001</v>
      </c>
      <c r="K175" s="10">
        <f t="shared" si="4"/>
        <v>625.44000000000005</v>
      </c>
      <c r="L175" s="29" t="s">
        <v>190</v>
      </c>
      <c r="M175" s="29"/>
    </row>
    <row r="176" spans="1:13" ht="15" customHeight="1" x14ac:dyDescent="0.35">
      <c r="A176" s="22" t="s">
        <v>162</v>
      </c>
      <c r="B176" s="23" t="s">
        <v>163</v>
      </c>
      <c r="C176" s="1" t="s">
        <v>55</v>
      </c>
      <c r="D176" s="2" t="s">
        <v>64</v>
      </c>
      <c r="E176" s="2" t="s">
        <v>65</v>
      </c>
      <c r="F176" s="2">
        <v>10046442</v>
      </c>
      <c r="G176" s="26">
        <v>0.1875</v>
      </c>
      <c r="H176" s="26">
        <v>0.35416666666666669</v>
      </c>
      <c r="I176" s="27" t="s">
        <v>90</v>
      </c>
      <c r="J176" s="35">
        <v>156.36000000000001</v>
      </c>
      <c r="K176" s="10">
        <f t="shared" si="4"/>
        <v>625.44000000000005</v>
      </c>
      <c r="L176" s="29" t="s">
        <v>190</v>
      </c>
      <c r="M176" s="29"/>
    </row>
    <row r="177" spans="1:13" ht="15" customHeight="1" x14ac:dyDescent="0.35">
      <c r="A177" s="22" t="s">
        <v>162</v>
      </c>
      <c r="B177" s="23" t="s">
        <v>163</v>
      </c>
      <c r="C177" s="1" t="s">
        <v>55</v>
      </c>
      <c r="D177" s="2" t="s">
        <v>166</v>
      </c>
      <c r="E177" s="2" t="s">
        <v>69</v>
      </c>
      <c r="F177" s="2">
        <v>10111595</v>
      </c>
      <c r="G177" s="26">
        <v>0.1875</v>
      </c>
      <c r="H177" s="26">
        <v>0.35416666666666669</v>
      </c>
      <c r="I177" s="27" t="s">
        <v>90</v>
      </c>
      <c r="J177" s="35">
        <v>156.36000000000001</v>
      </c>
      <c r="K177" s="10">
        <f t="shared" si="4"/>
        <v>625.44000000000005</v>
      </c>
      <c r="L177" s="29" t="s">
        <v>190</v>
      </c>
      <c r="M177" s="29"/>
    </row>
    <row r="178" spans="1:13" ht="15" customHeight="1" x14ac:dyDescent="0.35">
      <c r="A178" s="22" t="s">
        <v>162</v>
      </c>
      <c r="B178" s="23" t="s">
        <v>163</v>
      </c>
      <c r="C178" s="1" t="s">
        <v>55</v>
      </c>
      <c r="D178" s="2" t="s">
        <v>72</v>
      </c>
      <c r="E178" s="2" t="s">
        <v>73</v>
      </c>
      <c r="F178" s="2">
        <v>10120235</v>
      </c>
      <c r="G178" s="26">
        <v>0.1875</v>
      </c>
      <c r="H178" s="26">
        <v>0.35416666666666669</v>
      </c>
      <c r="I178" s="27" t="s">
        <v>90</v>
      </c>
      <c r="J178" s="35">
        <v>156.36000000000001</v>
      </c>
      <c r="K178" s="10">
        <f t="shared" si="4"/>
        <v>625.44000000000005</v>
      </c>
      <c r="L178" s="29" t="s">
        <v>190</v>
      </c>
      <c r="M178" s="29"/>
    </row>
    <row r="179" spans="1:13" ht="15" customHeight="1" x14ac:dyDescent="0.35">
      <c r="A179" s="22" t="s">
        <v>162</v>
      </c>
      <c r="B179" s="23" t="s">
        <v>163</v>
      </c>
      <c r="C179" s="1" t="s">
        <v>55</v>
      </c>
      <c r="D179" s="2" t="s">
        <v>70</v>
      </c>
      <c r="E179" s="2" t="s">
        <v>71</v>
      </c>
      <c r="F179" s="2">
        <v>10109583</v>
      </c>
      <c r="G179" s="26">
        <v>0.1875</v>
      </c>
      <c r="H179" s="26">
        <v>0.35416666666666669</v>
      </c>
      <c r="I179" s="27" t="s">
        <v>90</v>
      </c>
      <c r="J179" s="35">
        <v>156.36000000000001</v>
      </c>
      <c r="K179" s="10">
        <f t="shared" si="4"/>
        <v>625.44000000000005</v>
      </c>
      <c r="L179" s="29" t="s">
        <v>190</v>
      </c>
      <c r="M179" s="29"/>
    </row>
    <row r="180" spans="1:13" ht="15" customHeight="1" x14ac:dyDescent="0.35">
      <c r="A180" s="22" t="s">
        <v>162</v>
      </c>
      <c r="B180" s="23" t="s">
        <v>163</v>
      </c>
      <c r="C180" s="1" t="s">
        <v>55</v>
      </c>
      <c r="D180" s="2" t="s">
        <v>66</v>
      </c>
      <c r="E180" s="2" t="s">
        <v>167</v>
      </c>
      <c r="F180" s="2">
        <v>10046140</v>
      </c>
      <c r="G180" s="26">
        <v>0.1875</v>
      </c>
      <c r="H180" s="26">
        <v>0.35416666666666669</v>
      </c>
      <c r="I180" s="27" t="s">
        <v>90</v>
      </c>
      <c r="J180" s="35">
        <v>156.36000000000001</v>
      </c>
      <c r="K180" s="10">
        <f t="shared" si="4"/>
        <v>625.44000000000005</v>
      </c>
      <c r="L180" s="29" t="s">
        <v>190</v>
      </c>
      <c r="M180" s="29"/>
    </row>
    <row r="181" spans="1:13" ht="15" customHeight="1" x14ac:dyDescent="0.35">
      <c r="A181" s="22" t="s">
        <v>162</v>
      </c>
      <c r="B181" s="23" t="s">
        <v>163</v>
      </c>
      <c r="C181" s="1" t="s">
        <v>55</v>
      </c>
      <c r="D181" s="2" t="s">
        <v>168</v>
      </c>
      <c r="E181" s="2" t="s">
        <v>114</v>
      </c>
      <c r="F181" s="2">
        <v>10064883</v>
      </c>
      <c r="G181" s="26">
        <v>0.1875</v>
      </c>
      <c r="H181" s="26">
        <v>0.35416666666666669</v>
      </c>
      <c r="I181" s="27" t="s">
        <v>90</v>
      </c>
      <c r="J181" s="35">
        <v>156.36000000000001</v>
      </c>
      <c r="K181" s="10">
        <f t="shared" si="4"/>
        <v>625.44000000000005</v>
      </c>
      <c r="L181" s="29" t="s">
        <v>190</v>
      </c>
      <c r="M181" s="29"/>
    </row>
    <row r="182" spans="1:13" ht="15" customHeight="1" x14ac:dyDescent="0.35">
      <c r="A182" s="22" t="s">
        <v>162</v>
      </c>
      <c r="B182" s="23" t="s">
        <v>163</v>
      </c>
      <c r="C182" s="1" t="s">
        <v>55</v>
      </c>
      <c r="D182" s="2" t="s">
        <v>117</v>
      </c>
      <c r="E182" s="2" t="s">
        <v>118</v>
      </c>
      <c r="F182" s="2">
        <v>10113517</v>
      </c>
      <c r="G182" s="26">
        <v>0.1875</v>
      </c>
      <c r="H182" s="26">
        <v>0.35416666666666669</v>
      </c>
      <c r="I182" s="27" t="s">
        <v>90</v>
      </c>
      <c r="J182" s="35">
        <v>156.36000000000001</v>
      </c>
      <c r="K182" s="10">
        <f t="shared" si="4"/>
        <v>625.44000000000005</v>
      </c>
      <c r="L182" s="29" t="s">
        <v>190</v>
      </c>
      <c r="M182" s="29"/>
    </row>
    <row r="183" spans="1:13" ht="15" customHeight="1" x14ac:dyDescent="0.35">
      <c r="A183" s="22" t="s">
        <v>169</v>
      </c>
      <c r="B183" s="23" t="s">
        <v>163</v>
      </c>
      <c r="C183" s="23" t="s">
        <v>27</v>
      </c>
      <c r="D183" s="24" t="s">
        <v>28</v>
      </c>
      <c r="E183" s="25" t="s">
        <v>170</v>
      </c>
      <c r="F183" s="25">
        <v>10008599</v>
      </c>
      <c r="G183" s="26">
        <v>0.66666666666666663</v>
      </c>
      <c r="H183" s="26">
        <v>0.75</v>
      </c>
      <c r="I183" s="27" t="s">
        <v>112</v>
      </c>
      <c r="J183" s="35">
        <v>529.23</v>
      </c>
      <c r="K183" s="10">
        <f>I183*J183</f>
        <v>1058.46</v>
      </c>
      <c r="L183" s="29" t="s">
        <v>190</v>
      </c>
      <c r="M183" s="29"/>
    </row>
    <row r="184" spans="1:13" ht="15" customHeight="1" x14ac:dyDescent="0.35">
      <c r="A184" s="22" t="s">
        <v>169</v>
      </c>
      <c r="B184" s="23" t="s">
        <v>163</v>
      </c>
      <c r="C184" s="23" t="s">
        <v>31</v>
      </c>
      <c r="D184" s="24" t="s">
        <v>32</v>
      </c>
      <c r="E184" s="25" t="s">
        <v>33</v>
      </c>
      <c r="F184" s="25">
        <v>10004222</v>
      </c>
      <c r="G184" s="26">
        <v>0.625</v>
      </c>
      <c r="H184" s="26">
        <v>0.66666666666666663</v>
      </c>
      <c r="I184" s="27" t="s">
        <v>171</v>
      </c>
      <c r="J184" s="35">
        <v>411.22</v>
      </c>
      <c r="K184" s="10">
        <f>I184*J184</f>
        <v>616.83000000000004</v>
      </c>
      <c r="L184" s="29" t="s">
        <v>190</v>
      </c>
      <c r="M184" s="29"/>
    </row>
    <row r="185" spans="1:13" ht="15" customHeight="1" x14ac:dyDescent="0.35">
      <c r="A185" s="22" t="s">
        <v>169</v>
      </c>
      <c r="B185" s="23" t="s">
        <v>163</v>
      </c>
      <c r="C185" s="23" t="s">
        <v>34</v>
      </c>
      <c r="D185" s="24" t="s">
        <v>35</v>
      </c>
      <c r="E185" s="25" t="s">
        <v>36</v>
      </c>
      <c r="F185" s="25">
        <v>10008961</v>
      </c>
      <c r="G185" s="26">
        <v>0.66666666666666663</v>
      </c>
      <c r="H185" s="26">
        <v>0.875</v>
      </c>
      <c r="I185" s="27" t="s">
        <v>89</v>
      </c>
      <c r="J185" s="35">
        <v>297.32</v>
      </c>
      <c r="K185" s="10">
        <f>I185*J185</f>
        <v>1486.6</v>
      </c>
      <c r="L185" s="29" t="s">
        <v>190</v>
      </c>
      <c r="M185" s="29"/>
    </row>
    <row r="186" spans="1:13" ht="15" customHeight="1" x14ac:dyDescent="0.35">
      <c r="A186" s="22" t="s">
        <v>169</v>
      </c>
      <c r="B186" s="23" t="s">
        <v>163</v>
      </c>
      <c r="C186" s="23" t="s">
        <v>34</v>
      </c>
      <c r="D186" s="24" t="s">
        <v>172</v>
      </c>
      <c r="E186" s="25" t="s">
        <v>173</v>
      </c>
      <c r="F186" s="25">
        <v>10003160</v>
      </c>
      <c r="G186" s="26">
        <v>0.70833333333333337</v>
      </c>
      <c r="H186" s="26">
        <v>0.8125</v>
      </c>
      <c r="I186" s="27" t="s">
        <v>141</v>
      </c>
      <c r="J186" s="35">
        <v>297.32</v>
      </c>
      <c r="K186" s="10">
        <f>I186*J186</f>
        <v>743.3</v>
      </c>
      <c r="L186" s="29" t="s">
        <v>190</v>
      </c>
      <c r="M186" s="29"/>
    </row>
    <row r="187" spans="1:13" ht="15" customHeight="1" x14ac:dyDescent="0.35">
      <c r="A187" s="22" t="s">
        <v>169</v>
      </c>
      <c r="B187" s="23" t="s">
        <v>163</v>
      </c>
      <c r="C187" s="23" t="s">
        <v>37</v>
      </c>
      <c r="D187" s="24" t="s">
        <v>150</v>
      </c>
      <c r="E187" s="25" t="s">
        <v>151</v>
      </c>
      <c r="F187" s="25">
        <v>10041394</v>
      </c>
      <c r="G187" s="26">
        <v>0.75</v>
      </c>
      <c r="H187" s="26">
        <v>0.875</v>
      </c>
      <c r="I187" s="27" t="s">
        <v>90</v>
      </c>
      <c r="J187" s="35">
        <v>232.04</v>
      </c>
      <c r="K187" s="10">
        <f t="shared" ref="K187:K214" si="5">I187*J187</f>
        <v>928.16</v>
      </c>
      <c r="L187" s="29" t="s">
        <v>190</v>
      </c>
      <c r="M187" s="29"/>
    </row>
    <row r="188" spans="1:13" ht="15" customHeight="1" x14ac:dyDescent="0.35">
      <c r="A188" s="22" t="s">
        <v>169</v>
      </c>
      <c r="B188" s="23" t="s">
        <v>163</v>
      </c>
      <c r="C188" s="23" t="s">
        <v>37</v>
      </c>
      <c r="D188" s="24" t="s">
        <v>43</v>
      </c>
      <c r="E188" s="25" t="s">
        <v>44</v>
      </c>
      <c r="F188" s="25">
        <v>10055435</v>
      </c>
      <c r="G188" s="26">
        <v>0.75</v>
      </c>
      <c r="H188" s="26">
        <v>0.875</v>
      </c>
      <c r="I188" s="27" t="s">
        <v>89</v>
      </c>
      <c r="J188" s="35">
        <v>232.04</v>
      </c>
      <c r="K188" s="10">
        <f t="shared" si="5"/>
        <v>1160.2</v>
      </c>
      <c r="L188" s="29" t="s">
        <v>190</v>
      </c>
      <c r="M188" s="29"/>
    </row>
    <row r="189" spans="1:13" ht="15" customHeight="1" x14ac:dyDescent="0.35">
      <c r="A189" s="22" t="s">
        <v>169</v>
      </c>
      <c r="B189" s="23" t="s">
        <v>163</v>
      </c>
      <c r="C189" s="23" t="s">
        <v>45</v>
      </c>
      <c r="D189" s="2" t="s">
        <v>142</v>
      </c>
      <c r="E189" s="2" t="s">
        <v>143</v>
      </c>
      <c r="F189" s="2">
        <v>10046162</v>
      </c>
      <c r="G189" s="26">
        <v>0.70833333333333337</v>
      </c>
      <c r="H189" s="26">
        <v>0.875</v>
      </c>
      <c r="I189" s="27" t="s">
        <v>90</v>
      </c>
      <c r="J189" s="35">
        <v>200.05</v>
      </c>
      <c r="K189" s="10">
        <f t="shared" si="5"/>
        <v>800.2</v>
      </c>
      <c r="L189" s="29" t="s">
        <v>190</v>
      </c>
      <c r="M189" s="29"/>
    </row>
    <row r="190" spans="1:13" ht="15" customHeight="1" x14ac:dyDescent="0.35">
      <c r="A190" s="22" t="s">
        <v>169</v>
      </c>
      <c r="B190" s="23" t="s">
        <v>163</v>
      </c>
      <c r="C190" s="23" t="s">
        <v>45</v>
      </c>
      <c r="D190" s="2" t="s">
        <v>50</v>
      </c>
      <c r="E190" s="2" t="s">
        <v>47</v>
      </c>
      <c r="F190" s="2">
        <v>10032539</v>
      </c>
      <c r="G190" s="26">
        <v>0.70833333333333337</v>
      </c>
      <c r="H190" s="26">
        <v>0.875</v>
      </c>
      <c r="I190" s="27" t="s">
        <v>90</v>
      </c>
      <c r="J190" s="35">
        <v>200.05</v>
      </c>
      <c r="K190" s="10">
        <f t="shared" si="5"/>
        <v>800.2</v>
      </c>
      <c r="L190" s="29" t="s">
        <v>190</v>
      </c>
      <c r="M190" s="29"/>
    </row>
    <row r="191" spans="1:13" ht="15" customHeight="1" x14ac:dyDescent="0.35">
      <c r="A191" s="22" t="s">
        <v>169</v>
      </c>
      <c r="B191" s="23" t="s">
        <v>163</v>
      </c>
      <c r="C191" s="23" t="s">
        <v>45</v>
      </c>
      <c r="D191" s="2" t="s">
        <v>46</v>
      </c>
      <c r="E191" s="2" t="s">
        <v>47</v>
      </c>
      <c r="F191" s="2">
        <v>10038047</v>
      </c>
      <c r="G191" s="26">
        <v>0.70833333333333337</v>
      </c>
      <c r="H191" s="26">
        <v>0.875</v>
      </c>
      <c r="I191" s="27" t="s">
        <v>90</v>
      </c>
      <c r="J191" s="35">
        <v>200.05</v>
      </c>
      <c r="K191" s="10">
        <f t="shared" si="5"/>
        <v>800.2</v>
      </c>
      <c r="L191" s="29" t="s">
        <v>190</v>
      </c>
      <c r="M191" s="29"/>
    </row>
    <row r="192" spans="1:13" ht="15" customHeight="1" x14ac:dyDescent="0.35">
      <c r="A192" s="22" t="s">
        <v>169</v>
      </c>
      <c r="B192" s="23" t="s">
        <v>163</v>
      </c>
      <c r="C192" s="23" t="s">
        <v>45</v>
      </c>
      <c r="D192" s="2" t="s">
        <v>152</v>
      </c>
      <c r="E192" s="2" t="s">
        <v>153</v>
      </c>
      <c r="F192" s="2">
        <v>10020488</v>
      </c>
      <c r="G192" s="26">
        <v>0.70833333333333337</v>
      </c>
      <c r="H192" s="26">
        <v>0.875</v>
      </c>
      <c r="I192" s="27" t="s">
        <v>90</v>
      </c>
      <c r="J192" s="35">
        <v>200.05</v>
      </c>
      <c r="K192" s="10">
        <f t="shared" si="5"/>
        <v>800.2</v>
      </c>
      <c r="L192" s="29" t="s">
        <v>190</v>
      </c>
      <c r="M192" s="29"/>
    </row>
    <row r="193" spans="1:13" ht="15" customHeight="1" x14ac:dyDescent="0.35">
      <c r="A193" s="22" t="s">
        <v>169</v>
      </c>
      <c r="B193" s="23" t="s">
        <v>163</v>
      </c>
      <c r="C193" s="23" t="s">
        <v>45</v>
      </c>
      <c r="D193" s="2" t="s">
        <v>165</v>
      </c>
      <c r="E193" s="2" t="s">
        <v>52</v>
      </c>
      <c r="F193" s="2">
        <v>10038924</v>
      </c>
      <c r="G193" s="26">
        <v>0.75</v>
      </c>
      <c r="H193" s="26">
        <v>0.875</v>
      </c>
      <c r="I193" s="27" t="s">
        <v>89</v>
      </c>
      <c r="J193" s="35">
        <v>200.05</v>
      </c>
      <c r="K193" s="10">
        <f t="shared" si="5"/>
        <v>1000.25</v>
      </c>
      <c r="L193" s="29" t="s">
        <v>190</v>
      </c>
      <c r="M193" s="29"/>
    </row>
    <row r="194" spans="1:13" ht="15" customHeight="1" x14ac:dyDescent="0.35">
      <c r="A194" s="22" t="s">
        <v>169</v>
      </c>
      <c r="B194" s="23" t="s">
        <v>163</v>
      </c>
      <c r="C194" s="23" t="s">
        <v>45</v>
      </c>
      <c r="D194" s="2" t="s">
        <v>96</v>
      </c>
      <c r="E194" s="2" t="s">
        <v>97</v>
      </c>
      <c r="F194" s="2">
        <v>10038889</v>
      </c>
      <c r="G194" s="26">
        <v>0.75</v>
      </c>
      <c r="H194" s="26">
        <v>0.875</v>
      </c>
      <c r="I194" s="27" t="s">
        <v>89</v>
      </c>
      <c r="J194" s="35">
        <v>200.05</v>
      </c>
      <c r="K194" s="10">
        <f t="shared" si="5"/>
        <v>1000.25</v>
      </c>
      <c r="L194" s="29" t="s">
        <v>190</v>
      </c>
      <c r="M194" s="29"/>
    </row>
    <row r="195" spans="1:13" ht="15" customHeight="1" x14ac:dyDescent="0.35">
      <c r="A195" s="22" t="s">
        <v>169</v>
      </c>
      <c r="B195" s="23" t="s">
        <v>163</v>
      </c>
      <c r="C195" s="23" t="s">
        <v>45</v>
      </c>
      <c r="D195" s="2" t="s">
        <v>53</v>
      </c>
      <c r="E195" s="2" t="s">
        <v>54</v>
      </c>
      <c r="F195" s="2">
        <v>10118935</v>
      </c>
      <c r="G195" s="26">
        <v>0.75</v>
      </c>
      <c r="H195" s="26">
        <v>0.875</v>
      </c>
      <c r="I195" s="27" t="s">
        <v>89</v>
      </c>
      <c r="J195" s="35">
        <v>200.05</v>
      </c>
      <c r="K195" s="10">
        <f t="shared" si="5"/>
        <v>1000.25</v>
      </c>
      <c r="L195" s="29" t="s">
        <v>190</v>
      </c>
      <c r="M195" s="29"/>
    </row>
    <row r="196" spans="1:13" ht="15" customHeight="1" x14ac:dyDescent="0.35">
      <c r="A196" s="22" t="s">
        <v>169</v>
      </c>
      <c r="B196" s="23" t="s">
        <v>163</v>
      </c>
      <c r="C196" s="1" t="s">
        <v>55</v>
      </c>
      <c r="D196" s="2" t="s">
        <v>113</v>
      </c>
      <c r="E196" s="2" t="s">
        <v>114</v>
      </c>
      <c r="F196" s="2">
        <v>10064883</v>
      </c>
      <c r="G196" s="26">
        <v>0.70833333333333337</v>
      </c>
      <c r="H196" s="26">
        <v>0.875</v>
      </c>
      <c r="I196" s="27" t="s">
        <v>90</v>
      </c>
      <c r="J196" s="35">
        <v>156.36000000000001</v>
      </c>
      <c r="K196" s="10">
        <f t="shared" si="5"/>
        <v>625.44000000000005</v>
      </c>
      <c r="L196" s="29" t="s">
        <v>190</v>
      </c>
      <c r="M196" s="29"/>
    </row>
    <row r="197" spans="1:13" ht="15" customHeight="1" x14ac:dyDescent="0.35">
      <c r="A197" s="22" t="s">
        <v>169</v>
      </c>
      <c r="B197" s="23" t="s">
        <v>163</v>
      </c>
      <c r="C197" s="1" t="s">
        <v>55</v>
      </c>
      <c r="D197" s="2" t="s">
        <v>166</v>
      </c>
      <c r="E197" s="2" t="s">
        <v>69</v>
      </c>
      <c r="F197" s="2">
        <v>10111595</v>
      </c>
      <c r="G197" s="26">
        <v>0.70833333333333337</v>
      </c>
      <c r="H197" s="26">
        <v>0.875</v>
      </c>
      <c r="I197" s="27" t="s">
        <v>90</v>
      </c>
      <c r="J197" s="35">
        <v>156.36000000000001</v>
      </c>
      <c r="K197" s="10">
        <f t="shared" si="5"/>
        <v>625.44000000000005</v>
      </c>
      <c r="L197" s="29" t="s">
        <v>190</v>
      </c>
      <c r="M197" s="29"/>
    </row>
    <row r="198" spans="1:13" ht="15" customHeight="1" x14ac:dyDescent="0.35">
      <c r="A198" s="22" t="s">
        <v>169</v>
      </c>
      <c r="B198" s="23" t="s">
        <v>163</v>
      </c>
      <c r="C198" s="1" t="s">
        <v>55</v>
      </c>
      <c r="D198" s="2" t="s">
        <v>117</v>
      </c>
      <c r="E198" s="2" t="s">
        <v>118</v>
      </c>
      <c r="F198" s="2">
        <v>10113517</v>
      </c>
      <c r="G198" s="26">
        <v>0.70833333333333337</v>
      </c>
      <c r="H198" s="26">
        <v>0.875</v>
      </c>
      <c r="I198" s="27" t="s">
        <v>90</v>
      </c>
      <c r="J198" s="35">
        <v>156.36000000000001</v>
      </c>
      <c r="K198" s="10">
        <f t="shared" si="5"/>
        <v>625.44000000000005</v>
      </c>
      <c r="L198" s="29" t="s">
        <v>190</v>
      </c>
      <c r="M198" s="29"/>
    </row>
    <row r="199" spans="1:13" ht="15" customHeight="1" x14ac:dyDescent="0.35">
      <c r="A199" s="22" t="s">
        <v>169</v>
      </c>
      <c r="B199" s="23" t="s">
        <v>163</v>
      </c>
      <c r="C199" s="1" t="s">
        <v>55</v>
      </c>
      <c r="D199" s="2" t="s">
        <v>115</v>
      </c>
      <c r="E199" s="2" t="s">
        <v>116</v>
      </c>
      <c r="F199" s="2">
        <v>10122273</v>
      </c>
      <c r="G199" s="26">
        <v>0.70833333333333337</v>
      </c>
      <c r="H199" s="26">
        <v>0.875</v>
      </c>
      <c r="I199" s="27" t="s">
        <v>90</v>
      </c>
      <c r="J199" s="35">
        <v>156.36000000000001</v>
      </c>
      <c r="K199" s="10">
        <f t="shared" si="5"/>
        <v>625.44000000000005</v>
      </c>
      <c r="L199" s="29" t="s">
        <v>190</v>
      </c>
      <c r="M199" s="29"/>
    </row>
    <row r="200" spans="1:13" ht="15" customHeight="1" x14ac:dyDescent="0.35">
      <c r="A200" s="22" t="s">
        <v>169</v>
      </c>
      <c r="B200" s="23" t="s">
        <v>163</v>
      </c>
      <c r="C200" s="1" t="s">
        <v>55</v>
      </c>
      <c r="D200" s="2" t="s">
        <v>72</v>
      </c>
      <c r="E200" s="2" t="s">
        <v>73</v>
      </c>
      <c r="F200" s="2">
        <v>10120235</v>
      </c>
      <c r="G200" s="26">
        <v>0.70833333333333337</v>
      </c>
      <c r="H200" s="26">
        <v>0.875</v>
      </c>
      <c r="I200" s="27" t="s">
        <v>90</v>
      </c>
      <c r="J200" s="35">
        <v>156.36000000000001</v>
      </c>
      <c r="K200" s="10">
        <f t="shared" si="5"/>
        <v>625.44000000000005</v>
      </c>
      <c r="L200" s="29" t="s">
        <v>190</v>
      </c>
      <c r="M200" s="29"/>
    </row>
    <row r="201" spans="1:13" ht="15" customHeight="1" x14ac:dyDescent="0.35">
      <c r="A201" s="22" t="s">
        <v>169</v>
      </c>
      <c r="B201" s="23" t="s">
        <v>163</v>
      </c>
      <c r="C201" s="1" t="s">
        <v>55</v>
      </c>
      <c r="D201" s="2" t="s">
        <v>144</v>
      </c>
      <c r="E201" s="2" t="s">
        <v>145</v>
      </c>
      <c r="F201" s="2">
        <v>10055437</v>
      </c>
      <c r="G201" s="26">
        <v>0.70833333333333337</v>
      </c>
      <c r="H201" s="26">
        <v>0.875</v>
      </c>
      <c r="I201" s="27" t="s">
        <v>90</v>
      </c>
      <c r="J201" s="35">
        <v>156.36000000000001</v>
      </c>
      <c r="K201" s="10">
        <f t="shared" si="5"/>
        <v>625.44000000000005</v>
      </c>
      <c r="L201" s="29" t="s">
        <v>190</v>
      </c>
      <c r="M201" s="29"/>
    </row>
    <row r="202" spans="1:13" ht="15" customHeight="1" x14ac:dyDescent="0.35">
      <c r="A202" s="22" t="s">
        <v>169</v>
      </c>
      <c r="B202" s="23" t="s">
        <v>163</v>
      </c>
      <c r="C202" s="1" t="s">
        <v>55</v>
      </c>
      <c r="D202" s="2" t="s">
        <v>70</v>
      </c>
      <c r="E202" s="2" t="s">
        <v>71</v>
      </c>
      <c r="F202" s="2">
        <v>10109583</v>
      </c>
      <c r="G202" s="26">
        <v>0.70833333333333337</v>
      </c>
      <c r="H202" s="26">
        <v>0.875</v>
      </c>
      <c r="I202" s="27" t="s">
        <v>90</v>
      </c>
      <c r="J202" s="35">
        <v>156.36000000000001</v>
      </c>
      <c r="K202" s="10">
        <f t="shared" si="5"/>
        <v>625.44000000000005</v>
      </c>
      <c r="L202" s="29" t="s">
        <v>190</v>
      </c>
      <c r="M202" s="29"/>
    </row>
    <row r="203" spans="1:13" ht="15" customHeight="1" x14ac:dyDescent="0.35">
      <c r="A203" s="22" t="s">
        <v>169</v>
      </c>
      <c r="B203" s="23" t="s">
        <v>163</v>
      </c>
      <c r="C203" s="1" t="s">
        <v>55</v>
      </c>
      <c r="D203" s="2" t="s">
        <v>58</v>
      </c>
      <c r="E203" s="2" t="s">
        <v>59</v>
      </c>
      <c r="F203" s="2">
        <v>10089010</v>
      </c>
      <c r="G203" s="26">
        <v>0.70833333333333337</v>
      </c>
      <c r="H203" s="26">
        <v>0.875</v>
      </c>
      <c r="I203" s="27" t="s">
        <v>90</v>
      </c>
      <c r="J203" s="35">
        <v>156.36000000000001</v>
      </c>
      <c r="K203" s="10">
        <f t="shared" si="5"/>
        <v>625.44000000000005</v>
      </c>
      <c r="L203" s="29" t="s">
        <v>190</v>
      </c>
      <c r="M203" s="29"/>
    </row>
    <row r="204" spans="1:13" ht="15" customHeight="1" x14ac:dyDescent="0.35">
      <c r="A204" s="22" t="s">
        <v>169</v>
      </c>
      <c r="B204" s="23" t="s">
        <v>163</v>
      </c>
      <c r="C204" s="1" t="s">
        <v>55</v>
      </c>
      <c r="D204" s="2" t="s">
        <v>60</v>
      </c>
      <c r="E204" s="2" t="s">
        <v>61</v>
      </c>
      <c r="F204" s="2">
        <v>10064329</v>
      </c>
      <c r="G204" s="26">
        <v>0.70833333333333337</v>
      </c>
      <c r="H204" s="26">
        <v>0.875</v>
      </c>
      <c r="I204" s="27" t="s">
        <v>90</v>
      </c>
      <c r="J204" s="35">
        <v>156.36000000000001</v>
      </c>
      <c r="K204" s="10">
        <f t="shared" si="5"/>
        <v>625.44000000000005</v>
      </c>
      <c r="L204" s="29" t="s">
        <v>190</v>
      </c>
      <c r="M204" s="29"/>
    </row>
    <row r="205" spans="1:13" ht="15" customHeight="1" x14ac:dyDescent="0.35">
      <c r="A205" s="22" t="s">
        <v>169</v>
      </c>
      <c r="B205" s="23" t="s">
        <v>163</v>
      </c>
      <c r="C205" s="1" t="s">
        <v>55</v>
      </c>
      <c r="D205" s="2" t="s">
        <v>62</v>
      </c>
      <c r="E205" s="2" t="s">
        <v>63</v>
      </c>
      <c r="F205" s="2">
        <v>10087559</v>
      </c>
      <c r="G205" s="26">
        <v>0.70833333333333337</v>
      </c>
      <c r="H205" s="26">
        <v>0.875</v>
      </c>
      <c r="I205" s="27" t="s">
        <v>90</v>
      </c>
      <c r="J205" s="35">
        <v>156.36000000000001</v>
      </c>
      <c r="K205" s="10">
        <f t="shared" si="5"/>
        <v>625.44000000000005</v>
      </c>
      <c r="L205" s="29" t="s">
        <v>190</v>
      </c>
      <c r="M205" s="29"/>
    </row>
    <row r="206" spans="1:13" ht="15" customHeight="1" x14ac:dyDescent="0.35">
      <c r="A206" s="22" t="s">
        <v>169</v>
      </c>
      <c r="B206" s="23" t="s">
        <v>163</v>
      </c>
      <c r="C206" s="1" t="s">
        <v>55</v>
      </c>
      <c r="D206" s="2" t="s">
        <v>74</v>
      </c>
      <c r="E206" s="2" t="s">
        <v>75</v>
      </c>
      <c r="F206" s="2">
        <v>10083441</v>
      </c>
      <c r="G206" s="26">
        <v>0.70833333333333337</v>
      </c>
      <c r="H206" s="26">
        <v>0.875</v>
      </c>
      <c r="I206" s="27" t="s">
        <v>90</v>
      </c>
      <c r="J206" s="35">
        <v>156.36000000000001</v>
      </c>
      <c r="K206" s="10">
        <f t="shared" si="5"/>
        <v>625.44000000000005</v>
      </c>
      <c r="L206" s="29" t="s">
        <v>190</v>
      </c>
      <c r="M206" s="29"/>
    </row>
    <row r="207" spans="1:13" ht="15" customHeight="1" x14ac:dyDescent="0.35">
      <c r="A207" s="22" t="s">
        <v>169</v>
      </c>
      <c r="B207" s="23" t="s">
        <v>163</v>
      </c>
      <c r="C207" s="1" t="s">
        <v>55</v>
      </c>
      <c r="D207" s="2" t="s">
        <v>56</v>
      </c>
      <c r="E207" s="2" t="s">
        <v>57</v>
      </c>
      <c r="F207" s="2">
        <v>10087445</v>
      </c>
      <c r="G207" s="26">
        <v>0.70833333333333337</v>
      </c>
      <c r="H207" s="26">
        <v>0.875</v>
      </c>
      <c r="I207" s="27" t="s">
        <v>90</v>
      </c>
      <c r="J207" s="35">
        <v>156.36000000000001</v>
      </c>
      <c r="K207" s="10">
        <f t="shared" si="5"/>
        <v>625.44000000000005</v>
      </c>
      <c r="L207" s="29" t="s">
        <v>190</v>
      </c>
      <c r="M207" s="29"/>
    </row>
    <row r="208" spans="1:13" ht="15" customHeight="1" x14ac:dyDescent="0.35">
      <c r="A208" s="22" t="s">
        <v>169</v>
      </c>
      <c r="B208" s="23" t="s">
        <v>163</v>
      </c>
      <c r="C208" s="1" t="s">
        <v>55</v>
      </c>
      <c r="D208" s="2" t="s">
        <v>66</v>
      </c>
      <c r="E208" s="2" t="s">
        <v>67</v>
      </c>
      <c r="F208" s="2">
        <v>10046140</v>
      </c>
      <c r="G208" s="26">
        <v>0.70833333333333337</v>
      </c>
      <c r="H208" s="26">
        <v>0.875</v>
      </c>
      <c r="I208" s="27" t="s">
        <v>90</v>
      </c>
      <c r="J208" s="35">
        <v>156.36000000000001</v>
      </c>
      <c r="K208" s="10">
        <f t="shared" si="5"/>
        <v>625.44000000000005</v>
      </c>
      <c r="L208" s="29" t="s">
        <v>190</v>
      </c>
      <c r="M208" s="29"/>
    </row>
    <row r="209" spans="1:13" ht="15" customHeight="1" x14ac:dyDescent="0.35">
      <c r="A209" s="22" t="s">
        <v>169</v>
      </c>
      <c r="B209" s="23" t="s">
        <v>163</v>
      </c>
      <c r="C209" s="1" t="s">
        <v>55</v>
      </c>
      <c r="D209" s="2" t="s">
        <v>64</v>
      </c>
      <c r="E209" s="2" t="s">
        <v>65</v>
      </c>
      <c r="F209" s="2">
        <v>10046442</v>
      </c>
      <c r="G209" s="26">
        <v>0.70833333333333337</v>
      </c>
      <c r="H209" s="26">
        <v>0.875</v>
      </c>
      <c r="I209" s="27" t="s">
        <v>90</v>
      </c>
      <c r="J209" s="35">
        <v>156.36000000000001</v>
      </c>
      <c r="K209" s="10">
        <f t="shared" si="5"/>
        <v>625.44000000000005</v>
      </c>
      <c r="L209" s="29" t="s">
        <v>190</v>
      </c>
      <c r="M209" s="29"/>
    </row>
    <row r="210" spans="1:13" ht="15" customHeight="1" x14ac:dyDescent="0.35">
      <c r="A210" s="22" t="s">
        <v>169</v>
      </c>
      <c r="B210" s="23" t="s">
        <v>163</v>
      </c>
      <c r="C210" s="1" t="s">
        <v>55</v>
      </c>
      <c r="D210" s="2" t="s">
        <v>160</v>
      </c>
      <c r="E210" s="2" t="s">
        <v>161</v>
      </c>
      <c r="F210" s="2">
        <v>10118903</v>
      </c>
      <c r="G210" s="26">
        <v>0.75</v>
      </c>
      <c r="H210" s="26">
        <v>0.875</v>
      </c>
      <c r="I210" s="27" t="s">
        <v>112</v>
      </c>
      <c r="J210" s="35">
        <v>156.36000000000001</v>
      </c>
      <c r="K210" s="10">
        <f t="shared" si="5"/>
        <v>312.72000000000003</v>
      </c>
      <c r="L210" s="29" t="s">
        <v>190</v>
      </c>
      <c r="M210" s="29"/>
    </row>
    <row r="211" spans="1:13" ht="15" customHeight="1" x14ac:dyDescent="0.35">
      <c r="A211" s="22" t="s">
        <v>169</v>
      </c>
      <c r="B211" s="23" t="s">
        <v>163</v>
      </c>
      <c r="C211" s="1" t="s">
        <v>55</v>
      </c>
      <c r="D211" s="2" t="s">
        <v>158</v>
      </c>
      <c r="E211" s="2" t="s">
        <v>159</v>
      </c>
      <c r="F211" s="2">
        <v>10018973</v>
      </c>
      <c r="G211" s="26">
        <v>0.75</v>
      </c>
      <c r="H211" s="26">
        <v>0.875</v>
      </c>
      <c r="I211" s="27" t="s">
        <v>112</v>
      </c>
      <c r="J211" s="35">
        <v>156.36000000000001</v>
      </c>
      <c r="K211" s="10">
        <f t="shared" si="5"/>
        <v>312.72000000000003</v>
      </c>
      <c r="L211" s="29" t="s">
        <v>190</v>
      </c>
      <c r="M211" s="29"/>
    </row>
    <row r="212" spans="1:13" ht="15" customHeight="1" x14ac:dyDescent="0.35">
      <c r="A212" s="22" t="s">
        <v>169</v>
      </c>
      <c r="B212" s="23" t="s">
        <v>163</v>
      </c>
      <c r="C212" s="1" t="s">
        <v>55</v>
      </c>
      <c r="D212" s="2" t="s">
        <v>110</v>
      </c>
      <c r="E212" s="2" t="s">
        <v>111</v>
      </c>
      <c r="F212" s="2">
        <v>10118313</v>
      </c>
      <c r="G212" s="26">
        <v>0.75</v>
      </c>
      <c r="H212" s="26">
        <v>0.875</v>
      </c>
      <c r="I212" s="27" t="s">
        <v>89</v>
      </c>
      <c r="J212" s="35">
        <v>156.36000000000001</v>
      </c>
      <c r="K212" s="10">
        <f t="shared" si="5"/>
        <v>781.80000000000007</v>
      </c>
      <c r="L212" s="29" t="s">
        <v>190</v>
      </c>
      <c r="M212" s="29"/>
    </row>
    <row r="213" spans="1:13" ht="15" customHeight="1" x14ac:dyDescent="0.35">
      <c r="A213" s="22" t="s">
        <v>169</v>
      </c>
      <c r="B213" s="23" t="s">
        <v>163</v>
      </c>
      <c r="C213" s="1" t="s">
        <v>55</v>
      </c>
      <c r="D213" s="2" t="s">
        <v>156</v>
      </c>
      <c r="E213" s="2" t="s">
        <v>157</v>
      </c>
      <c r="F213" s="2">
        <v>10119808</v>
      </c>
      <c r="G213" s="26">
        <v>0.75</v>
      </c>
      <c r="H213" s="26">
        <v>0.875</v>
      </c>
      <c r="I213" s="27" t="s">
        <v>89</v>
      </c>
      <c r="J213" s="35">
        <v>156.36000000000001</v>
      </c>
      <c r="K213" s="10">
        <f t="shared" si="5"/>
        <v>781.80000000000007</v>
      </c>
      <c r="L213" s="29" t="s">
        <v>190</v>
      </c>
      <c r="M213" s="29"/>
    </row>
    <row r="214" spans="1:13" ht="15" customHeight="1" x14ac:dyDescent="0.35">
      <c r="A214" s="22" t="s">
        <v>169</v>
      </c>
      <c r="B214" s="23" t="s">
        <v>163</v>
      </c>
      <c r="C214" s="1" t="s">
        <v>55</v>
      </c>
      <c r="D214" s="2" t="s">
        <v>154</v>
      </c>
      <c r="E214" s="2" t="s">
        <v>155</v>
      </c>
      <c r="F214" s="2">
        <v>10118635</v>
      </c>
      <c r="G214" s="26">
        <v>0.75</v>
      </c>
      <c r="H214" s="26">
        <v>0.875</v>
      </c>
      <c r="I214" s="27" t="s">
        <v>89</v>
      </c>
      <c r="J214" s="35">
        <v>156.36000000000001</v>
      </c>
      <c r="K214" s="10">
        <f t="shared" si="5"/>
        <v>781.80000000000007</v>
      </c>
      <c r="L214" s="29" t="s">
        <v>190</v>
      </c>
      <c r="M214" s="29"/>
    </row>
    <row r="215" spans="1:13" ht="15" customHeight="1" x14ac:dyDescent="0.35">
      <c r="A215" s="22" t="s">
        <v>174</v>
      </c>
      <c r="B215" s="23" t="s">
        <v>175</v>
      </c>
      <c r="C215" s="29" t="s">
        <v>31</v>
      </c>
      <c r="D215" s="29" t="s">
        <v>32</v>
      </c>
      <c r="E215" s="29" t="s">
        <v>33</v>
      </c>
      <c r="F215" s="29">
        <v>10004222</v>
      </c>
      <c r="G215" s="30" t="s">
        <v>176</v>
      </c>
      <c r="H215" s="31">
        <v>0.3125</v>
      </c>
      <c r="I215" s="32" t="s">
        <v>171</v>
      </c>
      <c r="J215" s="36">
        <v>274.95</v>
      </c>
      <c r="K215" s="10">
        <f>I215*J215</f>
        <v>412.42499999999995</v>
      </c>
      <c r="L215" s="29" t="s">
        <v>190</v>
      </c>
      <c r="M215" s="29"/>
    </row>
    <row r="216" spans="1:13" ht="15" customHeight="1" x14ac:dyDescent="0.35">
      <c r="A216" s="22" t="s">
        <v>174</v>
      </c>
      <c r="B216" s="23" t="s">
        <v>175</v>
      </c>
      <c r="C216" s="23" t="s">
        <v>34</v>
      </c>
      <c r="D216" s="24" t="s">
        <v>172</v>
      </c>
      <c r="E216" s="25" t="s">
        <v>173</v>
      </c>
      <c r="F216" s="25">
        <v>10003160</v>
      </c>
      <c r="G216" s="26">
        <v>0.25</v>
      </c>
      <c r="H216" s="26">
        <v>0.75</v>
      </c>
      <c r="I216" s="27" t="s">
        <v>130</v>
      </c>
      <c r="J216" s="35">
        <v>198.22</v>
      </c>
      <c r="K216" s="10">
        <f>I216*J216</f>
        <v>2279.5300000000002</v>
      </c>
      <c r="L216" s="29" t="s">
        <v>190</v>
      </c>
      <c r="M216" s="29"/>
    </row>
    <row r="217" spans="1:13" ht="15" customHeight="1" x14ac:dyDescent="0.35">
      <c r="A217" s="22" t="s">
        <v>174</v>
      </c>
      <c r="B217" s="23" t="s">
        <v>175</v>
      </c>
      <c r="C217" s="23" t="s">
        <v>37</v>
      </c>
      <c r="D217" s="24" t="s">
        <v>41</v>
      </c>
      <c r="E217" s="25" t="s">
        <v>42</v>
      </c>
      <c r="F217" s="25">
        <v>10041721</v>
      </c>
      <c r="G217" s="26">
        <v>0.25</v>
      </c>
      <c r="H217" s="26">
        <v>0.3125</v>
      </c>
      <c r="I217" s="27" t="s">
        <v>171</v>
      </c>
      <c r="J217" s="35">
        <v>154.69999999999999</v>
      </c>
      <c r="K217" s="10">
        <f t="shared" ref="K217:K229" si="6">I217*J217</f>
        <v>232.04999999999998</v>
      </c>
      <c r="L217" s="29" t="s">
        <v>190</v>
      </c>
      <c r="M217" s="29"/>
    </row>
    <row r="218" spans="1:13" ht="15" customHeight="1" x14ac:dyDescent="0.35">
      <c r="A218" s="22" t="s">
        <v>174</v>
      </c>
      <c r="B218" s="23" t="s">
        <v>175</v>
      </c>
      <c r="C218" s="23" t="s">
        <v>45</v>
      </c>
      <c r="D218" s="2" t="s">
        <v>50</v>
      </c>
      <c r="E218" s="2" t="s">
        <v>47</v>
      </c>
      <c r="F218" s="2">
        <v>10035239</v>
      </c>
      <c r="G218" s="26">
        <v>0.25</v>
      </c>
      <c r="H218" s="26">
        <v>0.3125</v>
      </c>
      <c r="I218" s="27" t="s">
        <v>171</v>
      </c>
      <c r="J218" s="35">
        <v>133.37</v>
      </c>
      <c r="K218" s="10">
        <f t="shared" si="6"/>
        <v>200.05500000000001</v>
      </c>
      <c r="L218" s="29" t="s">
        <v>190</v>
      </c>
      <c r="M218" s="29"/>
    </row>
    <row r="219" spans="1:13" ht="15" customHeight="1" x14ac:dyDescent="0.35">
      <c r="A219" s="22" t="s">
        <v>174</v>
      </c>
      <c r="B219" s="23" t="s">
        <v>175</v>
      </c>
      <c r="C219" s="1" t="s">
        <v>55</v>
      </c>
      <c r="D219" s="2" t="s">
        <v>56</v>
      </c>
      <c r="E219" s="2" t="s">
        <v>57</v>
      </c>
      <c r="F219" s="2">
        <v>10087445</v>
      </c>
      <c r="G219" s="26">
        <v>0.25</v>
      </c>
      <c r="H219" s="26">
        <v>0.75</v>
      </c>
      <c r="I219" s="27" t="s">
        <v>130</v>
      </c>
      <c r="J219" s="35">
        <v>104.21</v>
      </c>
      <c r="K219" s="10">
        <f t="shared" si="6"/>
        <v>1198.415</v>
      </c>
      <c r="L219" s="29" t="s">
        <v>190</v>
      </c>
      <c r="M219" s="29"/>
    </row>
    <row r="220" spans="1:13" ht="15" customHeight="1" x14ac:dyDescent="0.35">
      <c r="A220" s="22" t="s">
        <v>174</v>
      </c>
      <c r="B220" s="23" t="s">
        <v>175</v>
      </c>
      <c r="C220" s="1" t="s">
        <v>55</v>
      </c>
      <c r="D220" s="2" t="s">
        <v>144</v>
      </c>
      <c r="E220" s="2" t="s">
        <v>145</v>
      </c>
      <c r="F220" s="2">
        <v>10055437</v>
      </c>
      <c r="G220" s="26">
        <v>0.25</v>
      </c>
      <c r="H220" s="26">
        <v>0.75</v>
      </c>
      <c r="I220" s="27" t="s">
        <v>130</v>
      </c>
      <c r="J220" s="35">
        <v>104.21</v>
      </c>
      <c r="K220" s="10">
        <f t="shared" si="6"/>
        <v>1198.415</v>
      </c>
      <c r="L220" s="29" t="s">
        <v>190</v>
      </c>
      <c r="M220" s="29"/>
    </row>
    <row r="221" spans="1:13" ht="15" customHeight="1" x14ac:dyDescent="0.35">
      <c r="A221" s="22" t="s">
        <v>174</v>
      </c>
      <c r="B221" s="23" t="s">
        <v>175</v>
      </c>
      <c r="C221" s="1" t="s">
        <v>55</v>
      </c>
      <c r="D221" s="2" t="s">
        <v>117</v>
      </c>
      <c r="E221" s="2" t="s">
        <v>118</v>
      </c>
      <c r="F221" s="2">
        <v>10113517</v>
      </c>
      <c r="G221" s="26">
        <v>0.25</v>
      </c>
      <c r="H221" s="26">
        <v>0.75</v>
      </c>
      <c r="I221" s="27" t="s">
        <v>130</v>
      </c>
      <c r="J221" s="35">
        <v>104.21</v>
      </c>
      <c r="K221" s="10">
        <f t="shared" si="6"/>
        <v>1198.415</v>
      </c>
      <c r="L221" s="29" t="s">
        <v>190</v>
      </c>
      <c r="M221" s="29"/>
    </row>
    <row r="222" spans="1:13" ht="15" customHeight="1" x14ac:dyDescent="0.35">
      <c r="A222" s="22" t="s">
        <v>174</v>
      </c>
      <c r="B222" s="23" t="s">
        <v>175</v>
      </c>
      <c r="C222" s="1" t="s">
        <v>55</v>
      </c>
      <c r="D222" s="2" t="s">
        <v>70</v>
      </c>
      <c r="E222" s="2" t="s">
        <v>71</v>
      </c>
      <c r="F222" s="2">
        <v>10109583</v>
      </c>
      <c r="G222" s="26">
        <v>0.25</v>
      </c>
      <c r="H222" s="26">
        <v>0.75</v>
      </c>
      <c r="I222" s="27" t="s">
        <v>130</v>
      </c>
      <c r="J222" s="35">
        <v>104.21</v>
      </c>
      <c r="K222" s="10">
        <f t="shared" si="6"/>
        <v>1198.415</v>
      </c>
      <c r="L222" s="29" t="s">
        <v>190</v>
      </c>
      <c r="M222" s="29"/>
    </row>
    <row r="223" spans="1:13" ht="15" customHeight="1" x14ac:dyDescent="0.35">
      <c r="A223" s="22" t="s">
        <v>174</v>
      </c>
      <c r="B223" s="23" t="s">
        <v>175</v>
      </c>
      <c r="C223" s="1" t="s">
        <v>55</v>
      </c>
      <c r="D223" s="2" t="s">
        <v>166</v>
      </c>
      <c r="E223" s="2" t="s">
        <v>69</v>
      </c>
      <c r="F223" s="2">
        <v>10111595</v>
      </c>
      <c r="G223" s="26">
        <v>0.25</v>
      </c>
      <c r="H223" s="26">
        <v>0.75</v>
      </c>
      <c r="I223" s="27" t="s">
        <v>130</v>
      </c>
      <c r="J223" s="35">
        <v>104.21</v>
      </c>
      <c r="K223" s="10">
        <f t="shared" si="6"/>
        <v>1198.415</v>
      </c>
      <c r="L223" s="29" t="s">
        <v>190</v>
      </c>
      <c r="M223" s="29"/>
    </row>
    <row r="224" spans="1:13" ht="15" customHeight="1" x14ac:dyDescent="0.35">
      <c r="A224" s="22" t="s">
        <v>174</v>
      </c>
      <c r="B224" s="23" t="s">
        <v>175</v>
      </c>
      <c r="C224" s="1" t="s">
        <v>55</v>
      </c>
      <c r="D224" s="2" t="s">
        <v>74</v>
      </c>
      <c r="E224" s="2" t="s">
        <v>75</v>
      </c>
      <c r="F224" s="2">
        <v>10083341</v>
      </c>
      <c r="G224" s="26">
        <v>0.25</v>
      </c>
      <c r="H224" s="26">
        <v>0.75</v>
      </c>
      <c r="I224" s="27" t="s">
        <v>130</v>
      </c>
      <c r="J224" s="35">
        <v>104.21</v>
      </c>
      <c r="K224" s="10">
        <f t="shared" si="6"/>
        <v>1198.415</v>
      </c>
      <c r="L224" s="29" t="s">
        <v>190</v>
      </c>
      <c r="M224" s="29"/>
    </row>
    <row r="225" spans="1:13" ht="15" customHeight="1" x14ac:dyDescent="0.35">
      <c r="A225" s="22" t="s">
        <v>174</v>
      </c>
      <c r="B225" s="23" t="s">
        <v>175</v>
      </c>
      <c r="C225" s="1" t="s">
        <v>55</v>
      </c>
      <c r="D225" s="2" t="s">
        <v>58</v>
      </c>
      <c r="E225" s="2" t="s">
        <v>59</v>
      </c>
      <c r="F225" s="2">
        <v>10089010</v>
      </c>
      <c r="G225" s="26">
        <v>0.25</v>
      </c>
      <c r="H225" s="26">
        <v>0.3125</v>
      </c>
      <c r="I225" s="27" t="s">
        <v>171</v>
      </c>
      <c r="J225" s="35">
        <v>104.21</v>
      </c>
      <c r="K225" s="10">
        <f t="shared" si="6"/>
        <v>156.315</v>
      </c>
      <c r="L225" s="29" t="s">
        <v>190</v>
      </c>
      <c r="M225" s="29"/>
    </row>
    <row r="226" spans="1:13" ht="15" customHeight="1" x14ac:dyDescent="0.35">
      <c r="A226" s="22" t="s">
        <v>174</v>
      </c>
      <c r="B226" s="23" t="s">
        <v>175</v>
      </c>
      <c r="C226" s="1" t="s">
        <v>55</v>
      </c>
      <c r="D226" s="2" t="s">
        <v>76</v>
      </c>
      <c r="E226" s="2" t="s">
        <v>77</v>
      </c>
      <c r="F226" s="2">
        <v>10119067</v>
      </c>
      <c r="G226" s="26">
        <v>0.25</v>
      </c>
      <c r="H226" s="26">
        <v>0.3125</v>
      </c>
      <c r="I226" s="27" t="s">
        <v>171</v>
      </c>
      <c r="J226" s="35">
        <v>104.21</v>
      </c>
      <c r="K226" s="10">
        <f t="shared" si="6"/>
        <v>156.315</v>
      </c>
      <c r="L226" s="29" t="s">
        <v>190</v>
      </c>
      <c r="M226" s="29"/>
    </row>
    <row r="227" spans="1:13" ht="15" customHeight="1" x14ac:dyDescent="0.35">
      <c r="A227" s="22" t="s">
        <v>174</v>
      </c>
      <c r="B227" s="23" t="s">
        <v>175</v>
      </c>
      <c r="C227" s="1" t="s">
        <v>55</v>
      </c>
      <c r="D227" s="2" t="s">
        <v>60</v>
      </c>
      <c r="E227" s="2" t="s">
        <v>61</v>
      </c>
      <c r="F227" s="2">
        <v>10064329</v>
      </c>
      <c r="G227" s="26">
        <v>0.25</v>
      </c>
      <c r="H227" s="26">
        <v>0.3125</v>
      </c>
      <c r="I227" s="27" t="s">
        <v>171</v>
      </c>
      <c r="J227" s="35">
        <v>104.21</v>
      </c>
      <c r="K227" s="10">
        <f t="shared" si="6"/>
        <v>156.315</v>
      </c>
      <c r="L227" s="29" t="s">
        <v>190</v>
      </c>
      <c r="M227" s="29"/>
    </row>
    <row r="228" spans="1:13" ht="15" customHeight="1" x14ac:dyDescent="0.35">
      <c r="A228" s="22" t="s">
        <v>174</v>
      </c>
      <c r="B228" s="23" t="s">
        <v>175</v>
      </c>
      <c r="C228" s="1" t="s">
        <v>55</v>
      </c>
      <c r="D228" s="2" t="s">
        <v>66</v>
      </c>
      <c r="E228" s="2" t="s">
        <v>67</v>
      </c>
      <c r="F228" s="2">
        <v>10046140</v>
      </c>
      <c r="G228" s="26">
        <v>0.25</v>
      </c>
      <c r="H228" s="26">
        <v>0.3125</v>
      </c>
      <c r="I228" s="27" t="s">
        <v>171</v>
      </c>
      <c r="J228" s="35">
        <v>104.21</v>
      </c>
      <c r="K228" s="10">
        <f t="shared" si="6"/>
        <v>156.315</v>
      </c>
      <c r="L228" s="29" t="s">
        <v>190</v>
      </c>
      <c r="M228" s="29"/>
    </row>
    <row r="229" spans="1:13" ht="15" customHeight="1" x14ac:dyDescent="0.35">
      <c r="A229" s="22" t="s">
        <v>174</v>
      </c>
      <c r="B229" s="23" t="s">
        <v>175</v>
      </c>
      <c r="C229" s="1" t="s">
        <v>55</v>
      </c>
      <c r="D229" s="2" t="s">
        <v>72</v>
      </c>
      <c r="E229" s="2" t="s">
        <v>73</v>
      </c>
      <c r="F229" s="2">
        <v>10120235</v>
      </c>
      <c r="G229" s="26">
        <v>0.25</v>
      </c>
      <c r="H229" s="26">
        <v>0.3125</v>
      </c>
      <c r="I229" s="27" t="s">
        <v>171</v>
      </c>
      <c r="J229" s="35">
        <v>104.21</v>
      </c>
      <c r="K229" s="10">
        <f t="shared" si="6"/>
        <v>156.315</v>
      </c>
      <c r="L229" s="29" t="s">
        <v>190</v>
      </c>
      <c r="M229" s="29"/>
    </row>
    <row r="230" spans="1:13" ht="15" customHeight="1" x14ac:dyDescent="0.35">
      <c r="A230" s="22" t="s">
        <v>178</v>
      </c>
      <c r="B230" s="23" t="s">
        <v>175</v>
      </c>
      <c r="C230" s="29" t="s">
        <v>31</v>
      </c>
      <c r="D230" s="29" t="s">
        <v>32</v>
      </c>
      <c r="E230" s="29" t="s">
        <v>33</v>
      </c>
      <c r="F230" s="29">
        <v>10004222</v>
      </c>
      <c r="G230" s="30" t="s">
        <v>179</v>
      </c>
      <c r="H230" s="31">
        <v>0.79166666666666663</v>
      </c>
      <c r="I230" s="32" t="s">
        <v>104</v>
      </c>
      <c r="J230" s="36">
        <v>411.22</v>
      </c>
      <c r="K230" s="10">
        <f>I230*J230</f>
        <v>1439.27</v>
      </c>
      <c r="L230" s="29" t="s">
        <v>190</v>
      </c>
      <c r="M230" s="29"/>
    </row>
    <row r="231" spans="1:13" ht="15" customHeight="1" x14ac:dyDescent="0.35">
      <c r="A231" s="22" t="s">
        <v>178</v>
      </c>
      <c r="B231" s="23" t="s">
        <v>175</v>
      </c>
      <c r="C231" s="23" t="s">
        <v>34</v>
      </c>
      <c r="D231" s="24" t="s">
        <v>172</v>
      </c>
      <c r="E231" s="25" t="s">
        <v>173</v>
      </c>
      <c r="F231" s="25">
        <v>10003160</v>
      </c>
      <c r="G231" s="26">
        <v>0.70833333333333337</v>
      </c>
      <c r="H231" s="26">
        <v>0.75</v>
      </c>
      <c r="I231" s="27" t="s">
        <v>180</v>
      </c>
      <c r="J231" s="35">
        <v>297.32</v>
      </c>
      <c r="K231" s="10">
        <f>I231*J231</f>
        <v>297.32</v>
      </c>
      <c r="L231" s="29" t="s">
        <v>190</v>
      </c>
      <c r="M231" s="29"/>
    </row>
    <row r="232" spans="1:13" ht="15" customHeight="1" x14ac:dyDescent="0.35">
      <c r="A232" s="22" t="s">
        <v>178</v>
      </c>
      <c r="B232" s="23" t="s">
        <v>175</v>
      </c>
      <c r="C232" s="1" t="s">
        <v>55</v>
      </c>
      <c r="D232" s="2" t="s">
        <v>56</v>
      </c>
      <c r="E232" s="2" t="s">
        <v>57</v>
      </c>
      <c r="F232" s="2">
        <v>10087445</v>
      </c>
      <c r="G232" s="26">
        <v>0.70833333333333337</v>
      </c>
      <c r="H232" s="26">
        <v>0.75</v>
      </c>
      <c r="I232" s="27" t="s">
        <v>180</v>
      </c>
      <c r="J232" s="35">
        <v>156.36000000000001</v>
      </c>
      <c r="K232" s="10">
        <f t="shared" ref="K232:K237" si="7">I232*J232</f>
        <v>156.36000000000001</v>
      </c>
      <c r="L232" s="29" t="s">
        <v>190</v>
      </c>
      <c r="M232" s="29"/>
    </row>
    <row r="233" spans="1:13" ht="15" customHeight="1" x14ac:dyDescent="0.35">
      <c r="A233" s="22" t="s">
        <v>178</v>
      </c>
      <c r="B233" s="23" t="s">
        <v>175</v>
      </c>
      <c r="C233" s="1" t="s">
        <v>55</v>
      </c>
      <c r="D233" s="2" t="s">
        <v>166</v>
      </c>
      <c r="E233" s="2" t="s">
        <v>69</v>
      </c>
      <c r="F233" s="2">
        <v>10111595</v>
      </c>
      <c r="G233" s="26">
        <v>0.70833333333333337</v>
      </c>
      <c r="H233" s="26">
        <v>0.75</v>
      </c>
      <c r="I233" s="27" t="s">
        <v>180</v>
      </c>
      <c r="J233" s="35">
        <v>156.36000000000001</v>
      </c>
      <c r="K233" s="10">
        <f t="shared" si="7"/>
        <v>156.36000000000001</v>
      </c>
      <c r="L233" s="29" t="s">
        <v>190</v>
      </c>
      <c r="M233" s="29"/>
    </row>
    <row r="234" spans="1:13" ht="15" customHeight="1" x14ac:dyDescent="0.35">
      <c r="A234" s="22" t="s">
        <v>178</v>
      </c>
      <c r="B234" s="23" t="s">
        <v>175</v>
      </c>
      <c r="C234" s="1" t="s">
        <v>55</v>
      </c>
      <c r="D234" s="2" t="s">
        <v>74</v>
      </c>
      <c r="E234" s="2" t="s">
        <v>75</v>
      </c>
      <c r="F234" s="2">
        <v>10083341</v>
      </c>
      <c r="G234" s="26">
        <v>0.70833333333333337</v>
      </c>
      <c r="H234" s="26">
        <v>0.75</v>
      </c>
      <c r="I234" s="27" t="s">
        <v>180</v>
      </c>
      <c r="J234" s="35">
        <v>156.36000000000001</v>
      </c>
      <c r="K234" s="10">
        <f t="shared" si="7"/>
        <v>156.36000000000001</v>
      </c>
      <c r="L234" s="29" t="s">
        <v>190</v>
      </c>
      <c r="M234" s="29"/>
    </row>
    <row r="235" spans="1:13" ht="15" customHeight="1" x14ac:dyDescent="0.35">
      <c r="A235" s="22" t="s">
        <v>178</v>
      </c>
      <c r="B235" s="23" t="s">
        <v>175</v>
      </c>
      <c r="C235" s="1" t="s">
        <v>55</v>
      </c>
      <c r="D235" s="2" t="s">
        <v>76</v>
      </c>
      <c r="E235" s="2" t="s">
        <v>77</v>
      </c>
      <c r="F235" s="2">
        <v>10119067</v>
      </c>
      <c r="G235" s="26">
        <v>0.70833333333333337</v>
      </c>
      <c r="H235" s="26">
        <v>0.75</v>
      </c>
      <c r="I235" s="27" t="s">
        <v>180</v>
      </c>
      <c r="J235" s="35">
        <v>156.36000000000001</v>
      </c>
      <c r="K235" s="10">
        <f t="shared" si="7"/>
        <v>156.36000000000001</v>
      </c>
      <c r="L235" s="29" t="s">
        <v>190</v>
      </c>
      <c r="M235" s="29"/>
    </row>
    <row r="236" spans="1:13" ht="15" customHeight="1" x14ac:dyDescent="0.35">
      <c r="A236" s="22" t="s">
        <v>178</v>
      </c>
      <c r="B236" s="23" t="s">
        <v>175</v>
      </c>
      <c r="C236" s="1" t="s">
        <v>55</v>
      </c>
      <c r="D236" s="2" t="s">
        <v>60</v>
      </c>
      <c r="E236" s="2" t="s">
        <v>61</v>
      </c>
      <c r="F236" s="2">
        <v>10064329</v>
      </c>
      <c r="G236" s="26">
        <v>0.70833333333333337</v>
      </c>
      <c r="H236" s="26">
        <v>0.75</v>
      </c>
      <c r="I236" s="27" t="s">
        <v>180</v>
      </c>
      <c r="J236" s="35">
        <v>156.36000000000001</v>
      </c>
      <c r="K236" s="10">
        <f t="shared" si="7"/>
        <v>156.36000000000001</v>
      </c>
      <c r="L236" s="29" t="s">
        <v>190</v>
      </c>
      <c r="M236" s="29"/>
    </row>
    <row r="237" spans="1:13" ht="15" customHeight="1" x14ac:dyDescent="0.35">
      <c r="A237" s="22" t="s">
        <v>178</v>
      </c>
      <c r="B237" s="23" t="s">
        <v>175</v>
      </c>
      <c r="C237" s="1" t="s">
        <v>55</v>
      </c>
      <c r="D237" s="2" t="s">
        <v>66</v>
      </c>
      <c r="E237" s="2" t="s">
        <v>67</v>
      </c>
      <c r="F237" s="2">
        <v>10046140</v>
      </c>
      <c r="G237" s="26">
        <v>0.70833333333333337</v>
      </c>
      <c r="H237" s="26">
        <v>0.75</v>
      </c>
      <c r="I237" s="27" t="s">
        <v>171</v>
      </c>
      <c r="J237" s="35">
        <v>156.36000000000001</v>
      </c>
      <c r="K237" s="10">
        <f t="shared" si="7"/>
        <v>234.54000000000002</v>
      </c>
      <c r="L237" s="29" t="s">
        <v>190</v>
      </c>
      <c r="M237" s="29"/>
    </row>
    <row r="238" spans="1:13" ht="15" customHeight="1" x14ac:dyDescent="0.35">
      <c r="A238" s="22" t="s">
        <v>87</v>
      </c>
      <c r="B238" s="23" t="s">
        <v>181</v>
      </c>
      <c r="C238" s="29" t="s">
        <v>31</v>
      </c>
      <c r="D238" s="29" t="s">
        <v>32</v>
      </c>
      <c r="E238" s="29" t="s">
        <v>33</v>
      </c>
      <c r="F238" s="29">
        <v>10004222</v>
      </c>
      <c r="G238" s="30" t="s">
        <v>182</v>
      </c>
      <c r="H238" s="31">
        <v>0.29166666666666669</v>
      </c>
      <c r="I238" s="32" t="s">
        <v>104</v>
      </c>
      <c r="J238" s="36">
        <v>411.22</v>
      </c>
      <c r="K238" s="10">
        <f>I238*J238</f>
        <v>1439.27</v>
      </c>
      <c r="L238" s="29" t="s">
        <v>190</v>
      </c>
      <c r="M238" s="29"/>
    </row>
    <row r="239" spans="1:13" ht="15" customHeight="1" x14ac:dyDescent="0.35">
      <c r="A239" s="22" t="s">
        <v>87</v>
      </c>
      <c r="B239" s="23" t="s">
        <v>181</v>
      </c>
      <c r="C239" s="23" t="s">
        <v>34</v>
      </c>
      <c r="D239" s="24" t="s">
        <v>172</v>
      </c>
      <c r="E239" s="25" t="s">
        <v>173</v>
      </c>
      <c r="F239" s="25">
        <v>10003160</v>
      </c>
      <c r="G239" s="30" t="s">
        <v>182</v>
      </c>
      <c r="H239" s="26">
        <v>0.35416666666666669</v>
      </c>
      <c r="I239" s="27" t="s">
        <v>82</v>
      </c>
      <c r="J239" s="35">
        <v>397.32</v>
      </c>
      <c r="K239" s="10">
        <f>I239*J239</f>
        <v>1787.94</v>
      </c>
      <c r="L239" s="29" t="s">
        <v>190</v>
      </c>
      <c r="M239" s="29"/>
    </row>
    <row r="240" spans="1:13" ht="15" customHeight="1" x14ac:dyDescent="0.35">
      <c r="A240" s="22" t="s">
        <v>87</v>
      </c>
      <c r="B240" s="23" t="s">
        <v>181</v>
      </c>
      <c r="C240" s="23" t="s">
        <v>37</v>
      </c>
      <c r="D240" s="24" t="s">
        <v>41</v>
      </c>
      <c r="E240" s="25" t="s">
        <v>42</v>
      </c>
      <c r="F240" s="25">
        <v>10041721</v>
      </c>
      <c r="G240" s="30" t="s">
        <v>182</v>
      </c>
      <c r="H240" s="26">
        <v>0.35416666666666669</v>
      </c>
      <c r="I240" s="27" t="s">
        <v>82</v>
      </c>
      <c r="J240" s="35">
        <v>232.04</v>
      </c>
      <c r="K240" s="10">
        <f t="shared" ref="K240:K254" si="8">I240*J240</f>
        <v>1044.18</v>
      </c>
      <c r="L240" s="29" t="s">
        <v>190</v>
      </c>
      <c r="M240" s="29"/>
    </row>
    <row r="241" spans="1:13" ht="15" customHeight="1" x14ac:dyDescent="0.35">
      <c r="A241" s="22" t="s">
        <v>87</v>
      </c>
      <c r="B241" s="23" t="s">
        <v>181</v>
      </c>
      <c r="C241" s="23" t="s">
        <v>45</v>
      </c>
      <c r="D241" s="2" t="s">
        <v>50</v>
      </c>
      <c r="E241" s="2" t="s">
        <v>47</v>
      </c>
      <c r="F241" s="2">
        <v>10035239</v>
      </c>
      <c r="G241" s="30" t="s">
        <v>182</v>
      </c>
      <c r="H241" s="26">
        <v>0.35416666666666669</v>
      </c>
      <c r="I241" s="27" t="s">
        <v>82</v>
      </c>
      <c r="J241" s="35">
        <v>200.05</v>
      </c>
      <c r="K241" s="10">
        <f t="shared" si="8"/>
        <v>900.22500000000002</v>
      </c>
      <c r="L241" s="29" t="s">
        <v>190</v>
      </c>
      <c r="M241" s="29"/>
    </row>
    <row r="242" spans="1:13" ht="15" customHeight="1" x14ac:dyDescent="0.35">
      <c r="A242" s="22" t="s">
        <v>87</v>
      </c>
      <c r="B242" s="23" t="s">
        <v>181</v>
      </c>
      <c r="C242" s="23" t="s">
        <v>45</v>
      </c>
      <c r="D242" s="2" t="s">
        <v>142</v>
      </c>
      <c r="E242" s="2" t="s">
        <v>143</v>
      </c>
      <c r="F242" s="2">
        <v>10046162</v>
      </c>
      <c r="G242" s="30" t="s">
        <v>183</v>
      </c>
      <c r="H242" s="26">
        <v>0.35416666666666669</v>
      </c>
      <c r="I242" s="27" t="s">
        <v>89</v>
      </c>
      <c r="J242" s="35">
        <v>200.05</v>
      </c>
      <c r="K242" s="10">
        <f t="shared" si="8"/>
        <v>1000.25</v>
      </c>
      <c r="L242" s="29" t="s">
        <v>190</v>
      </c>
      <c r="M242" s="29"/>
    </row>
    <row r="243" spans="1:13" ht="15" customHeight="1" x14ac:dyDescent="0.35">
      <c r="A243" s="22" t="s">
        <v>87</v>
      </c>
      <c r="B243" s="23" t="s">
        <v>181</v>
      </c>
      <c r="C243" s="23" t="s">
        <v>45</v>
      </c>
      <c r="D243" s="2" t="s">
        <v>184</v>
      </c>
      <c r="E243" s="2" t="s">
        <v>185</v>
      </c>
      <c r="F243" s="2">
        <v>10038088</v>
      </c>
      <c r="G243" s="30" t="s">
        <v>182</v>
      </c>
      <c r="H243" s="26">
        <v>0.35416666666666669</v>
      </c>
      <c r="I243" s="27" t="s">
        <v>82</v>
      </c>
      <c r="J243" s="35">
        <v>200.05</v>
      </c>
      <c r="K243" s="10">
        <f t="shared" si="8"/>
        <v>900.22500000000002</v>
      </c>
      <c r="L243" s="29" t="s">
        <v>190</v>
      </c>
      <c r="M243" s="29"/>
    </row>
    <row r="244" spans="1:13" ht="15" customHeight="1" x14ac:dyDescent="0.35">
      <c r="A244" s="22" t="s">
        <v>87</v>
      </c>
      <c r="B244" s="23" t="s">
        <v>181</v>
      </c>
      <c r="C244" s="23" t="s">
        <v>45</v>
      </c>
      <c r="D244" s="2" t="s">
        <v>124</v>
      </c>
      <c r="E244" s="2" t="s">
        <v>125</v>
      </c>
      <c r="F244" s="2">
        <v>10038880</v>
      </c>
      <c r="G244" s="30" t="s">
        <v>182</v>
      </c>
      <c r="H244" s="26">
        <v>0.35416666666666669</v>
      </c>
      <c r="I244" s="27" t="s">
        <v>82</v>
      </c>
      <c r="J244" s="35">
        <v>200.05</v>
      </c>
      <c r="K244" s="10">
        <f t="shared" si="8"/>
        <v>900.22500000000002</v>
      </c>
      <c r="L244" s="29" t="s">
        <v>190</v>
      </c>
      <c r="M244" s="29"/>
    </row>
    <row r="245" spans="1:13" ht="15" customHeight="1" x14ac:dyDescent="0.35">
      <c r="A245" s="22" t="s">
        <v>87</v>
      </c>
      <c r="B245" s="23" t="s">
        <v>181</v>
      </c>
      <c r="C245" s="1" t="s">
        <v>55</v>
      </c>
      <c r="D245" s="2" t="s">
        <v>56</v>
      </c>
      <c r="E245" s="2" t="s">
        <v>57</v>
      </c>
      <c r="F245" s="2">
        <v>10087445</v>
      </c>
      <c r="G245" s="30" t="s">
        <v>182</v>
      </c>
      <c r="H245" s="26">
        <v>0.35416666666666669</v>
      </c>
      <c r="I245" s="27" t="s">
        <v>186</v>
      </c>
      <c r="J245" s="35">
        <v>156.36000000000001</v>
      </c>
      <c r="K245" s="10">
        <f t="shared" si="8"/>
        <v>70.362000000000009</v>
      </c>
      <c r="L245" s="29" t="s">
        <v>190</v>
      </c>
      <c r="M245" s="29"/>
    </row>
    <row r="246" spans="1:13" ht="15" customHeight="1" x14ac:dyDescent="0.35">
      <c r="A246" s="22" t="s">
        <v>87</v>
      </c>
      <c r="B246" s="23" t="s">
        <v>181</v>
      </c>
      <c r="C246" s="1" t="s">
        <v>55</v>
      </c>
      <c r="D246" s="2" t="s">
        <v>117</v>
      </c>
      <c r="E246" s="2" t="s">
        <v>118</v>
      </c>
      <c r="F246" s="2">
        <v>10113517</v>
      </c>
      <c r="G246" s="30" t="s">
        <v>182</v>
      </c>
      <c r="H246" s="26">
        <v>0.35416666666666669</v>
      </c>
      <c r="I246" s="27" t="s">
        <v>82</v>
      </c>
      <c r="J246" s="35">
        <v>156.36000000000001</v>
      </c>
      <c r="K246" s="10">
        <f t="shared" si="8"/>
        <v>703.62000000000012</v>
      </c>
      <c r="L246" s="29" t="s">
        <v>190</v>
      </c>
      <c r="M246" s="29"/>
    </row>
    <row r="247" spans="1:13" ht="15" customHeight="1" x14ac:dyDescent="0.35">
      <c r="A247" s="22" t="s">
        <v>87</v>
      </c>
      <c r="B247" s="23" t="s">
        <v>181</v>
      </c>
      <c r="C247" s="1" t="s">
        <v>55</v>
      </c>
      <c r="D247" s="2" t="s">
        <v>70</v>
      </c>
      <c r="E247" s="2" t="s">
        <v>71</v>
      </c>
      <c r="F247" s="2">
        <v>10109583</v>
      </c>
      <c r="G247" s="30" t="s">
        <v>182</v>
      </c>
      <c r="H247" s="26">
        <v>0.35416666666666669</v>
      </c>
      <c r="I247" s="27" t="s">
        <v>82</v>
      </c>
      <c r="J247" s="35">
        <v>156.36000000000001</v>
      </c>
      <c r="K247" s="10">
        <f t="shared" si="8"/>
        <v>703.62000000000012</v>
      </c>
      <c r="L247" s="29" t="s">
        <v>190</v>
      </c>
      <c r="M247" s="29"/>
    </row>
    <row r="248" spans="1:13" ht="15" customHeight="1" x14ac:dyDescent="0.35">
      <c r="A248" s="22" t="s">
        <v>87</v>
      </c>
      <c r="B248" s="23" t="s">
        <v>181</v>
      </c>
      <c r="C248" s="1" t="s">
        <v>55</v>
      </c>
      <c r="D248" s="2" t="s">
        <v>74</v>
      </c>
      <c r="E248" s="2" t="s">
        <v>75</v>
      </c>
      <c r="F248" s="2">
        <v>10083341</v>
      </c>
      <c r="G248" s="30" t="s">
        <v>182</v>
      </c>
      <c r="H248" s="26">
        <v>0.35416666666666669</v>
      </c>
      <c r="I248" s="27" t="s">
        <v>82</v>
      </c>
      <c r="J248" s="35">
        <v>156.36000000000001</v>
      </c>
      <c r="K248" s="10">
        <f t="shared" si="8"/>
        <v>703.62000000000012</v>
      </c>
      <c r="L248" s="29" t="s">
        <v>190</v>
      </c>
      <c r="M248" s="29"/>
    </row>
    <row r="249" spans="1:13" ht="15" customHeight="1" x14ac:dyDescent="0.35">
      <c r="A249" s="22" t="s">
        <v>87</v>
      </c>
      <c r="B249" s="23" t="s">
        <v>181</v>
      </c>
      <c r="C249" s="1" t="s">
        <v>55</v>
      </c>
      <c r="D249" s="2" t="s">
        <v>58</v>
      </c>
      <c r="E249" s="2" t="s">
        <v>59</v>
      </c>
      <c r="F249" s="2">
        <v>10089010</v>
      </c>
      <c r="G249" s="30" t="s">
        <v>182</v>
      </c>
      <c r="H249" s="26">
        <v>0.35416666666666669</v>
      </c>
      <c r="I249" s="27" t="s">
        <v>82</v>
      </c>
      <c r="J249" s="35">
        <v>156.36000000000001</v>
      </c>
      <c r="K249" s="10">
        <f t="shared" si="8"/>
        <v>703.62000000000012</v>
      </c>
      <c r="L249" s="29" t="s">
        <v>190</v>
      </c>
      <c r="M249" s="29"/>
    </row>
    <row r="250" spans="1:13" ht="15" customHeight="1" x14ac:dyDescent="0.35">
      <c r="A250" s="22" t="s">
        <v>87</v>
      </c>
      <c r="B250" s="23" t="s">
        <v>181</v>
      </c>
      <c r="C250" s="1" t="s">
        <v>55</v>
      </c>
      <c r="D250" s="2" t="s">
        <v>60</v>
      </c>
      <c r="E250" s="2" t="s">
        <v>61</v>
      </c>
      <c r="F250" s="2">
        <v>10064329</v>
      </c>
      <c r="G250" s="30" t="s">
        <v>182</v>
      </c>
      <c r="H250" s="26">
        <v>0.35416666666666669</v>
      </c>
      <c r="I250" s="27" t="s">
        <v>82</v>
      </c>
      <c r="J250" s="35">
        <v>156.36000000000001</v>
      </c>
      <c r="K250" s="10">
        <f t="shared" si="8"/>
        <v>703.62000000000012</v>
      </c>
      <c r="L250" s="29" t="s">
        <v>190</v>
      </c>
      <c r="M250" s="29"/>
    </row>
    <row r="251" spans="1:13" ht="15" customHeight="1" x14ac:dyDescent="0.35">
      <c r="A251" s="22" t="s">
        <v>87</v>
      </c>
      <c r="B251" s="23" t="s">
        <v>181</v>
      </c>
      <c r="C251" s="1" t="s">
        <v>55</v>
      </c>
      <c r="D251" s="2" t="s">
        <v>66</v>
      </c>
      <c r="E251" s="2" t="s">
        <v>67</v>
      </c>
      <c r="F251" s="2">
        <v>10046140</v>
      </c>
      <c r="G251" s="30" t="s">
        <v>182</v>
      </c>
      <c r="H251" s="26">
        <v>0.35416666666666669</v>
      </c>
      <c r="I251" s="27" t="s">
        <v>82</v>
      </c>
      <c r="J251" s="35">
        <v>156.36000000000001</v>
      </c>
      <c r="K251" s="10">
        <f t="shared" si="8"/>
        <v>703.62000000000012</v>
      </c>
      <c r="L251" s="29" t="s">
        <v>190</v>
      </c>
      <c r="M251" s="29"/>
    </row>
    <row r="252" spans="1:13" ht="15" customHeight="1" x14ac:dyDescent="0.35">
      <c r="A252" s="22" t="s">
        <v>87</v>
      </c>
      <c r="B252" s="23" t="s">
        <v>181</v>
      </c>
      <c r="C252" s="1" t="s">
        <v>55</v>
      </c>
      <c r="D252" s="2" t="s">
        <v>64</v>
      </c>
      <c r="E252" s="2" t="s">
        <v>65</v>
      </c>
      <c r="F252" s="2">
        <v>10046442</v>
      </c>
      <c r="G252" s="30" t="s">
        <v>182</v>
      </c>
      <c r="H252" s="26">
        <v>0.35416666666666669</v>
      </c>
      <c r="I252" s="27" t="s">
        <v>82</v>
      </c>
      <c r="J252" s="35">
        <v>156.36000000000001</v>
      </c>
      <c r="K252" s="10">
        <f t="shared" si="8"/>
        <v>703.62000000000012</v>
      </c>
      <c r="L252" s="29" t="s">
        <v>190</v>
      </c>
      <c r="M252" s="29"/>
    </row>
    <row r="253" spans="1:13" ht="15" customHeight="1" x14ac:dyDescent="0.35">
      <c r="A253" s="22" t="s">
        <v>87</v>
      </c>
      <c r="B253" s="23" t="s">
        <v>181</v>
      </c>
      <c r="C253" s="1" t="s">
        <v>55</v>
      </c>
      <c r="D253" s="2" t="s">
        <v>115</v>
      </c>
      <c r="E253" s="2" t="s">
        <v>116</v>
      </c>
      <c r="F253" s="2">
        <v>10122273</v>
      </c>
      <c r="G253" s="30" t="s">
        <v>182</v>
      </c>
      <c r="H253" s="26">
        <v>0.35416666666666669</v>
      </c>
      <c r="I253" s="27" t="s">
        <v>82</v>
      </c>
      <c r="J253" s="35">
        <v>156.36000000000001</v>
      </c>
      <c r="K253" s="10">
        <f t="shared" si="8"/>
        <v>703.62000000000012</v>
      </c>
      <c r="L253" s="29" t="s">
        <v>190</v>
      </c>
      <c r="M253" s="29"/>
    </row>
    <row r="254" spans="1:13" ht="15" customHeight="1" x14ac:dyDescent="0.35">
      <c r="A254" s="22" t="s">
        <v>87</v>
      </c>
      <c r="B254" s="23" t="s">
        <v>181</v>
      </c>
      <c r="C254" s="1" t="s">
        <v>55</v>
      </c>
      <c r="D254" s="2" t="s">
        <v>166</v>
      </c>
      <c r="E254" s="2" t="s">
        <v>69</v>
      </c>
      <c r="F254" s="2">
        <v>10111595</v>
      </c>
      <c r="G254" s="30" t="s">
        <v>183</v>
      </c>
      <c r="H254" s="26">
        <v>0.35416666666666669</v>
      </c>
      <c r="I254" s="27" t="s">
        <v>89</v>
      </c>
      <c r="J254" s="35">
        <v>156.36000000000001</v>
      </c>
      <c r="K254" s="10">
        <f t="shared" si="8"/>
        <v>781.80000000000007</v>
      </c>
      <c r="L254" s="29" t="s">
        <v>190</v>
      </c>
      <c r="M254" s="29"/>
    </row>
    <row r="255" spans="1:13" ht="15" customHeight="1" x14ac:dyDescent="0.35">
      <c r="A255" s="4" t="s">
        <v>25</v>
      </c>
      <c r="B255" s="4" t="s">
        <v>26</v>
      </c>
      <c r="C255" s="29" t="s">
        <v>31</v>
      </c>
      <c r="D255" s="29"/>
      <c r="E255" s="29"/>
      <c r="F255" s="29"/>
      <c r="G255" s="30"/>
      <c r="H255" s="29"/>
      <c r="I255" s="5">
        <v>6.5</v>
      </c>
      <c r="J255" s="6">
        <v>411.33</v>
      </c>
      <c r="K255" s="9">
        <f t="shared" ref="K255:K299" si="9">J255*I255</f>
        <v>2673.645</v>
      </c>
      <c r="L255" s="29" t="s">
        <v>191</v>
      </c>
      <c r="M255" s="6">
        <v>1</v>
      </c>
    </row>
    <row r="256" spans="1:13" ht="15" customHeight="1" x14ac:dyDescent="0.35">
      <c r="A256" s="4" t="s">
        <v>87</v>
      </c>
      <c r="B256" s="4" t="s">
        <v>88</v>
      </c>
      <c r="C256" s="29" t="s">
        <v>31</v>
      </c>
      <c r="D256" s="29"/>
      <c r="E256" s="29"/>
      <c r="F256" s="29"/>
      <c r="G256" s="30"/>
      <c r="H256" s="29"/>
      <c r="I256" s="5">
        <v>8.5</v>
      </c>
      <c r="J256" s="6">
        <v>411.33</v>
      </c>
      <c r="K256" s="9">
        <f t="shared" si="9"/>
        <v>3496.3049999999998</v>
      </c>
      <c r="L256" s="29" t="s">
        <v>191</v>
      </c>
      <c r="M256" s="6">
        <v>1</v>
      </c>
    </row>
    <row r="257" spans="1:13" ht="15" customHeight="1" x14ac:dyDescent="0.35">
      <c r="A257" s="7" t="s">
        <v>119</v>
      </c>
      <c r="B257" s="7" t="s">
        <v>120</v>
      </c>
      <c r="C257" s="29" t="s">
        <v>31</v>
      </c>
      <c r="D257" s="29"/>
      <c r="E257" s="29"/>
      <c r="F257" s="29"/>
      <c r="G257" s="30"/>
      <c r="H257" s="29"/>
      <c r="I257" s="5">
        <v>14</v>
      </c>
      <c r="J257" s="6">
        <v>411.33</v>
      </c>
      <c r="K257" s="9">
        <f t="shared" si="9"/>
        <v>5758.62</v>
      </c>
      <c r="L257" s="29" t="s">
        <v>191</v>
      </c>
      <c r="M257" s="6">
        <v>1</v>
      </c>
    </row>
    <row r="258" spans="1:13" ht="15" customHeight="1" x14ac:dyDescent="0.35">
      <c r="A258" s="7" t="s">
        <v>128</v>
      </c>
      <c r="B258" s="7" t="s">
        <v>129</v>
      </c>
      <c r="C258" s="29" t="s">
        <v>31</v>
      </c>
      <c r="D258" s="29"/>
      <c r="E258" s="29"/>
      <c r="F258" s="29"/>
      <c r="G258" s="30"/>
      <c r="H258" s="29"/>
      <c r="I258" s="5">
        <v>13</v>
      </c>
      <c r="J258" s="6">
        <v>548.44000000000005</v>
      </c>
      <c r="K258" s="9">
        <f t="shared" si="9"/>
        <v>7129.7200000000012</v>
      </c>
      <c r="L258" s="29" t="s">
        <v>191</v>
      </c>
      <c r="M258" s="6">
        <v>1</v>
      </c>
    </row>
    <row r="259" spans="1:13" ht="15" customHeight="1" x14ac:dyDescent="0.35">
      <c r="A259" s="4" t="s">
        <v>139</v>
      </c>
      <c r="B259" s="4" t="s">
        <v>140</v>
      </c>
      <c r="C259" s="29" t="s">
        <v>31</v>
      </c>
      <c r="D259" s="29"/>
      <c r="E259" s="29"/>
      <c r="F259" s="29"/>
      <c r="G259" s="30"/>
      <c r="H259" s="29"/>
      <c r="I259" s="5">
        <v>11</v>
      </c>
      <c r="J259" s="6">
        <v>411.33</v>
      </c>
      <c r="K259" s="9">
        <f t="shared" si="9"/>
        <v>4524.63</v>
      </c>
      <c r="L259" s="29" t="s">
        <v>191</v>
      </c>
      <c r="M259" s="6">
        <v>2</v>
      </c>
    </row>
    <row r="260" spans="1:13" ht="15" customHeight="1" x14ac:dyDescent="0.35">
      <c r="A260" s="4" t="s">
        <v>169</v>
      </c>
      <c r="B260" s="4" t="s">
        <v>163</v>
      </c>
      <c r="C260" s="29" t="s">
        <v>31</v>
      </c>
      <c r="D260" s="29"/>
      <c r="E260" s="29"/>
      <c r="F260" s="29"/>
      <c r="G260" s="30"/>
      <c r="H260" s="29"/>
      <c r="I260" s="5">
        <v>11</v>
      </c>
      <c r="J260" s="6">
        <v>411.33</v>
      </c>
      <c r="K260" s="9">
        <f t="shared" si="9"/>
        <v>4524.63</v>
      </c>
      <c r="L260" s="29" t="s">
        <v>191</v>
      </c>
      <c r="M260" s="6">
        <v>2</v>
      </c>
    </row>
    <row r="261" spans="1:13" ht="15" customHeight="1" x14ac:dyDescent="0.35">
      <c r="A261" s="7" t="s">
        <v>174</v>
      </c>
      <c r="B261" s="7" t="s">
        <v>175</v>
      </c>
      <c r="C261" s="29" t="s">
        <v>31</v>
      </c>
      <c r="D261" s="29"/>
      <c r="E261" s="29"/>
      <c r="F261" s="29"/>
      <c r="G261" s="30"/>
      <c r="H261" s="29"/>
      <c r="I261" s="5">
        <v>10.5</v>
      </c>
      <c r="J261" s="6">
        <v>274.22000000000003</v>
      </c>
      <c r="K261" s="9">
        <f t="shared" si="9"/>
        <v>2879.3100000000004</v>
      </c>
      <c r="L261" s="29" t="s">
        <v>191</v>
      </c>
      <c r="M261" s="6">
        <v>1</v>
      </c>
    </row>
    <row r="262" spans="1:13" ht="15" customHeight="1" x14ac:dyDescent="0.35">
      <c r="A262" s="7" t="s">
        <v>25</v>
      </c>
      <c r="B262" s="7" t="s">
        <v>188</v>
      </c>
      <c r="C262" s="29" t="s">
        <v>31</v>
      </c>
      <c r="D262" s="29"/>
      <c r="E262" s="29"/>
      <c r="F262" s="29"/>
      <c r="G262" s="30"/>
      <c r="H262" s="29"/>
      <c r="I262" s="5">
        <v>10.5</v>
      </c>
      <c r="J262" s="6">
        <v>411.33</v>
      </c>
      <c r="K262" s="9">
        <f t="shared" si="9"/>
        <v>4318.9650000000001</v>
      </c>
      <c r="L262" s="29" t="s">
        <v>191</v>
      </c>
      <c r="M262" s="8">
        <v>2</v>
      </c>
    </row>
    <row r="263" spans="1:13" ht="15" customHeight="1" x14ac:dyDescent="0.35">
      <c r="A263" s="4" t="s">
        <v>87</v>
      </c>
      <c r="B263" s="7" t="s">
        <v>181</v>
      </c>
      <c r="C263" s="29" t="s">
        <v>31</v>
      </c>
      <c r="D263" s="29"/>
      <c r="E263" s="29"/>
      <c r="F263" s="29"/>
      <c r="G263" s="30"/>
      <c r="H263" s="29"/>
      <c r="I263" s="5">
        <v>5</v>
      </c>
      <c r="J263" s="6">
        <v>411.33</v>
      </c>
      <c r="K263" s="9">
        <f t="shared" si="9"/>
        <v>2056.65</v>
      </c>
      <c r="L263" s="29" t="s">
        <v>191</v>
      </c>
      <c r="M263" s="8">
        <v>2</v>
      </c>
    </row>
    <row r="264" spans="1:13" ht="15" customHeight="1" x14ac:dyDescent="0.35">
      <c r="A264" s="4" t="s">
        <v>25</v>
      </c>
      <c r="B264" s="4" t="s">
        <v>26</v>
      </c>
      <c r="C264" s="29" t="s">
        <v>192</v>
      </c>
      <c r="D264" s="29"/>
      <c r="E264" s="29"/>
      <c r="F264" s="29"/>
      <c r="G264" s="30"/>
      <c r="H264" s="29"/>
      <c r="I264" s="6">
        <v>5</v>
      </c>
      <c r="J264" s="6">
        <v>336.5</v>
      </c>
      <c r="K264" s="9">
        <f t="shared" si="9"/>
        <v>1682.5</v>
      </c>
      <c r="L264" s="29" t="s">
        <v>191</v>
      </c>
      <c r="M264" s="6">
        <v>1</v>
      </c>
    </row>
    <row r="265" spans="1:13" ht="15" customHeight="1" x14ac:dyDescent="0.35">
      <c r="A265" s="4" t="s">
        <v>87</v>
      </c>
      <c r="B265" s="4" t="s">
        <v>88</v>
      </c>
      <c r="C265" s="29" t="s">
        <v>192</v>
      </c>
      <c r="D265" s="29"/>
      <c r="E265" s="29"/>
      <c r="F265" s="29"/>
      <c r="G265" s="30"/>
      <c r="H265" s="29"/>
      <c r="I265" s="6">
        <v>13</v>
      </c>
      <c r="J265" s="6">
        <v>336.5</v>
      </c>
      <c r="K265" s="9">
        <f t="shared" si="9"/>
        <v>4374.5</v>
      </c>
      <c r="L265" s="29" t="s">
        <v>191</v>
      </c>
      <c r="M265" s="6">
        <v>2</v>
      </c>
    </row>
    <row r="266" spans="1:13" ht="15" customHeight="1" x14ac:dyDescent="0.35">
      <c r="A266" s="7" t="s">
        <v>119</v>
      </c>
      <c r="B266" s="7" t="s">
        <v>120</v>
      </c>
      <c r="C266" s="29" t="s">
        <v>192</v>
      </c>
      <c r="D266" s="29"/>
      <c r="E266" s="29"/>
      <c r="F266" s="29"/>
      <c r="G266" s="30"/>
      <c r="H266" s="29"/>
      <c r="I266" s="6">
        <v>8.5</v>
      </c>
      <c r="J266" s="6">
        <v>336.5</v>
      </c>
      <c r="K266" s="9">
        <f t="shared" si="9"/>
        <v>2860.25</v>
      </c>
      <c r="L266" s="29" t="s">
        <v>191</v>
      </c>
      <c r="M266" s="6">
        <v>1</v>
      </c>
    </row>
    <row r="267" spans="1:13" ht="15" customHeight="1" x14ac:dyDescent="0.35">
      <c r="A267" s="7" t="s">
        <v>128</v>
      </c>
      <c r="B267" s="7" t="s">
        <v>129</v>
      </c>
      <c r="C267" s="29" t="s">
        <v>192</v>
      </c>
      <c r="D267" s="29"/>
      <c r="E267" s="29"/>
      <c r="F267" s="29"/>
      <c r="G267" s="30"/>
      <c r="H267" s="29"/>
      <c r="I267" s="6">
        <v>12</v>
      </c>
      <c r="J267" s="6">
        <v>448.66</v>
      </c>
      <c r="K267" s="9">
        <f t="shared" si="9"/>
        <v>5383.92</v>
      </c>
      <c r="L267" s="29" t="s">
        <v>191</v>
      </c>
      <c r="M267" s="6">
        <v>1</v>
      </c>
    </row>
    <row r="268" spans="1:13" ht="15" customHeight="1" x14ac:dyDescent="0.35">
      <c r="A268" s="4" t="s">
        <v>139</v>
      </c>
      <c r="B268" s="4" t="s">
        <v>140</v>
      </c>
      <c r="C268" s="29" t="s">
        <v>192</v>
      </c>
      <c r="D268" s="29"/>
      <c r="E268" s="29"/>
      <c r="F268" s="29"/>
      <c r="G268" s="30"/>
      <c r="H268" s="29"/>
      <c r="I268" s="6">
        <v>12.5</v>
      </c>
      <c r="J268" s="6">
        <v>336.5</v>
      </c>
      <c r="K268" s="9">
        <f t="shared" si="9"/>
        <v>4206.25</v>
      </c>
      <c r="L268" s="29" t="s">
        <v>191</v>
      </c>
      <c r="M268" s="6">
        <v>2</v>
      </c>
    </row>
    <row r="269" spans="1:13" ht="15" customHeight="1" x14ac:dyDescent="0.35">
      <c r="A269" s="4" t="s">
        <v>169</v>
      </c>
      <c r="B269" s="4" t="s">
        <v>163</v>
      </c>
      <c r="C269" s="29" t="s">
        <v>192</v>
      </c>
      <c r="D269" s="29"/>
      <c r="E269" s="29"/>
      <c r="F269" s="29"/>
      <c r="G269" s="30"/>
      <c r="H269" s="29"/>
      <c r="I269" s="6">
        <v>14</v>
      </c>
      <c r="J269" s="6">
        <v>336.5</v>
      </c>
      <c r="K269" s="9">
        <f t="shared" si="9"/>
        <v>4711</v>
      </c>
      <c r="L269" s="29" t="s">
        <v>191</v>
      </c>
      <c r="M269" s="6">
        <v>2</v>
      </c>
    </row>
    <row r="270" spans="1:13" ht="15" customHeight="1" x14ac:dyDescent="0.35">
      <c r="A270" s="7" t="s">
        <v>174</v>
      </c>
      <c r="B270" s="7" t="s">
        <v>175</v>
      </c>
      <c r="C270" s="29" t="s">
        <v>192</v>
      </c>
      <c r="D270" s="29"/>
      <c r="E270" s="29"/>
      <c r="F270" s="29"/>
      <c r="G270" s="30"/>
      <c r="H270" s="29"/>
      <c r="I270" s="6">
        <v>18</v>
      </c>
      <c r="J270" s="6">
        <v>224.33</v>
      </c>
      <c r="K270" s="9">
        <f t="shared" si="9"/>
        <v>4037.94</v>
      </c>
      <c r="L270" s="29" t="s">
        <v>191</v>
      </c>
      <c r="M270" s="6">
        <v>2</v>
      </c>
    </row>
    <row r="271" spans="1:13" ht="15" customHeight="1" x14ac:dyDescent="0.35">
      <c r="A271" s="7" t="s">
        <v>25</v>
      </c>
      <c r="B271" s="7" t="s">
        <v>188</v>
      </c>
      <c r="C271" s="29" t="s">
        <v>192</v>
      </c>
      <c r="D271" s="29"/>
      <c r="E271" s="29"/>
      <c r="F271" s="29"/>
      <c r="G271" s="30"/>
      <c r="H271" s="29"/>
      <c r="I271" s="5">
        <v>9.5</v>
      </c>
      <c r="J271" s="6">
        <v>336.5</v>
      </c>
      <c r="K271" s="9">
        <f t="shared" si="9"/>
        <v>3196.75</v>
      </c>
      <c r="L271" s="29" t="s">
        <v>191</v>
      </c>
      <c r="M271" s="8">
        <v>2</v>
      </c>
    </row>
    <row r="272" spans="1:13" ht="15" customHeight="1" x14ac:dyDescent="0.35">
      <c r="A272" s="4" t="s">
        <v>87</v>
      </c>
      <c r="B272" s="7" t="s">
        <v>181</v>
      </c>
      <c r="C272" s="29" t="s">
        <v>192</v>
      </c>
      <c r="D272" s="29"/>
      <c r="E272" s="29"/>
      <c r="F272" s="29"/>
      <c r="G272" s="30"/>
      <c r="H272" s="29"/>
      <c r="I272" s="5">
        <v>3</v>
      </c>
      <c r="J272" s="6">
        <v>336.5</v>
      </c>
      <c r="K272" s="9">
        <f t="shared" si="9"/>
        <v>1009.5</v>
      </c>
      <c r="L272" s="29" t="s">
        <v>191</v>
      </c>
      <c r="M272" s="8">
        <v>1</v>
      </c>
    </row>
    <row r="273" spans="1:13" ht="15" customHeight="1" x14ac:dyDescent="0.35">
      <c r="A273" s="4" t="s">
        <v>25</v>
      </c>
      <c r="B273" s="4" t="s">
        <v>26</v>
      </c>
      <c r="C273" s="29" t="s">
        <v>34</v>
      </c>
      <c r="D273" s="29"/>
      <c r="E273" s="29"/>
      <c r="F273" s="29"/>
      <c r="G273" s="30"/>
      <c r="H273" s="29"/>
      <c r="I273" s="6">
        <v>17.5</v>
      </c>
      <c r="J273" s="6">
        <v>297.31</v>
      </c>
      <c r="K273" s="9">
        <f t="shared" si="9"/>
        <v>5202.9250000000002</v>
      </c>
      <c r="L273" s="29" t="s">
        <v>191</v>
      </c>
      <c r="M273" s="6">
        <v>3</v>
      </c>
    </row>
    <row r="274" spans="1:13" ht="15" customHeight="1" x14ac:dyDescent="0.35">
      <c r="A274" s="4" t="s">
        <v>87</v>
      </c>
      <c r="B274" s="4" t="s">
        <v>88</v>
      </c>
      <c r="C274" s="29" t="s">
        <v>34</v>
      </c>
      <c r="D274" s="29"/>
      <c r="E274" s="29"/>
      <c r="F274" s="29"/>
      <c r="G274" s="30"/>
      <c r="H274" s="29"/>
      <c r="I274" s="6">
        <v>24.5</v>
      </c>
      <c r="J274" s="6">
        <v>297.31</v>
      </c>
      <c r="K274" s="9">
        <f t="shared" si="9"/>
        <v>7284.0950000000003</v>
      </c>
      <c r="L274" s="29" t="s">
        <v>191</v>
      </c>
      <c r="M274" s="6">
        <v>4</v>
      </c>
    </row>
    <row r="275" spans="1:13" ht="15" customHeight="1" x14ac:dyDescent="0.35">
      <c r="A275" s="7" t="s">
        <v>119</v>
      </c>
      <c r="B275" s="7" t="s">
        <v>120</v>
      </c>
      <c r="C275" s="29" t="s">
        <v>34</v>
      </c>
      <c r="D275" s="29"/>
      <c r="E275" s="29"/>
      <c r="F275" s="29"/>
      <c r="G275" s="30"/>
      <c r="H275" s="29"/>
      <c r="I275" s="6">
        <v>28</v>
      </c>
      <c r="J275" s="6">
        <v>297.31</v>
      </c>
      <c r="K275" s="9">
        <f t="shared" si="9"/>
        <v>8324.68</v>
      </c>
      <c r="L275" s="29" t="s">
        <v>191</v>
      </c>
      <c r="M275" s="6">
        <v>3</v>
      </c>
    </row>
    <row r="276" spans="1:13" ht="15" customHeight="1" x14ac:dyDescent="0.35">
      <c r="A276" s="7" t="s">
        <v>128</v>
      </c>
      <c r="B276" s="7" t="s">
        <v>129</v>
      </c>
      <c r="C276" s="29" t="s">
        <v>34</v>
      </c>
      <c r="D276" s="29"/>
      <c r="E276" s="29"/>
      <c r="F276" s="29"/>
      <c r="G276" s="30"/>
      <c r="H276" s="29"/>
      <c r="I276" s="6">
        <v>27.5</v>
      </c>
      <c r="J276" s="6">
        <v>396.42</v>
      </c>
      <c r="K276" s="9">
        <f t="shared" si="9"/>
        <v>10901.550000000001</v>
      </c>
      <c r="L276" s="29" t="s">
        <v>191</v>
      </c>
      <c r="M276" s="6">
        <v>2</v>
      </c>
    </row>
    <row r="277" spans="1:13" ht="15" customHeight="1" x14ac:dyDescent="0.35">
      <c r="A277" s="4" t="s">
        <v>139</v>
      </c>
      <c r="B277" s="4" t="s">
        <v>140</v>
      </c>
      <c r="C277" s="29" t="s">
        <v>34</v>
      </c>
      <c r="D277" s="29"/>
      <c r="E277" s="29"/>
      <c r="F277" s="29"/>
      <c r="G277" s="30"/>
      <c r="H277" s="29"/>
      <c r="I277" s="6">
        <v>27.5</v>
      </c>
      <c r="J277" s="6">
        <v>297.31</v>
      </c>
      <c r="K277" s="9">
        <f t="shared" si="9"/>
        <v>8176.0249999999996</v>
      </c>
      <c r="L277" s="29" t="s">
        <v>191</v>
      </c>
      <c r="M277" s="6">
        <v>3</v>
      </c>
    </row>
    <row r="278" spans="1:13" ht="15" customHeight="1" x14ac:dyDescent="0.35">
      <c r="A278" s="4" t="s">
        <v>169</v>
      </c>
      <c r="B278" s="4" t="s">
        <v>163</v>
      </c>
      <c r="C278" s="29" t="s">
        <v>34</v>
      </c>
      <c r="D278" s="29"/>
      <c r="E278" s="29"/>
      <c r="F278" s="29"/>
      <c r="G278" s="30"/>
      <c r="H278" s="29"/>
      <c r="I278" s="6">
        <v>12.5</v>
      </c>
      <c r="J278" s="6">
        <v>297.31</v>
      </c>
      <c r="K278" s="9">
        <f t="shared" si="9"/>
        <v>3716.375</v>
      </c>
      <c r="L278" s="29" t="s">
        <v>191</v>
      </c>
      <c r="M278" s="6">
        <v>2</v>
      </c>
    </row>
    <row r="279" spans="1:13" ht="15" customHeight="1" x14ac:dyDescent="0.35">
      <c r="A279" s="7" t="s">
        <v>174</v>
      </c>
      <c r="B279" s="7" t="s">
        <v>175</v>
      </c>
      <c r="C279" s="29" t="s">
        <v>34</v>
      </c>
      <c r="D279" s="29"/>
      <c r="E279" s="29"/>
      <c r="F279" s="29"/>
      <c r="G279" s="30"/>
      <c r="H279" s="29"/>
      <c r="I279" s="6">
        <v>17</v>
      </c>
      <c r="J279" s="6">
        <v>198.21</v>
      </c>
      <c r="K279" s="9">
        <f t="shared" si="9"/>
        <v>3369.57</v>
      </c>
      <c r="L279" s="29" t="s">
        <v>191</v>
      </c>
      <c r="M279" s="6">
        <v>2</v>
      </c>
    </row>
    <row r="280" spans="1:13" ht="15" customHeight="1" x14ac:dyDescent="0.35">
      <c r="A280" s="7" t="s">
        <v>25</v>
      </c>
      <c r="B280" s="7" t="s">
        <v>188</v>
      </c>
      <c r="C280" s="29" t="s">
        <v>34</v>
      </c>
      <c r="D280" s="29"/>
      <c r="E280" s="29"/>
      <c r="F280" s="29"/>
      <c r="G280" s="30"/>
      <c r="H280" s="29"/>
      <c r="I280" s="8">
        <v>20</v>
      </c>
      <c r="J280" s="6">
        <v>297.31</v>
      </c>
      <c r="K280" s="9">
        <f t="shared" si="9"/>
        <v>5946.2</v>
      </c>
      <c r="L280" s="29" t="s">
        <v>191</v>
      </c>
      <c r="M280" s="8">
        <v>3</v>
      </c>
    </row>
    <row r="281" spans="1:13" ht="15" customHeight="1" x14ac:dyDescent="0.35">
      <c r="A281" s="4" t="s">
        <v>87</v>
      </c>
      <c r="B281" s="7" t="s">
        <v>181</v>
      </c>
      <c r="C281" s="29" t="s">
        <v>34</v>
      </c>
      <c r="D281" s="29"/>
      <c r="E281" s="29"/>
      <c r="F281" s="29"/>
      <c r="G281" s="30"/>
      <c r="H281" s="29"/>
      <c r="I281" s="8">
        <v>0</v>
      </c>
      <c r="J281" s="6">
        <v>297.31</v>
      </c>
      <c r="K281" s="9">
        <f t="shared" si="9"/>
        <v>0</v>
      </c>
      <c r="L281" s="29" t="s">
        <v>191</v>
      </c>
      <c r="M281" s="8">
        <v>0</v>
      </c>
    </row>
    <row r="282" spans="1:13" ht="15" customHeight="1" x14ac:dyDescent="0.35">
      <c r="A282" s="4" t="s">
        <v>25</v>
      </c>
      <c r="B282" s="4" t="s">
        <v>26</v>
      </c>
      <c r="C282" s="29" t="s">
        <v>37</v>
      </c>
      <c r="D282" s="29"/>
      <c r="E282" s="29"/>
      <c r="F282" s="29"/>
      <c r="G282" s="30"/>
      <c r="H282" s="29"/>
      <c r="I282" s="6">
        <v>11</v>
      </c>
      <c r="J282" s="6">
        <v>232.03</v>
      </c>
      <c r="K282" s="9">
        <f t="shared" si="9"/>
        <v>2552.33</v>
      </c>
      <c r="L282" s="29" t="s">
        <v>191</v>
      </c>
      <c r="M282" s="6">
        <v>3</v>
      </c>
    </row>
    <row r="283" spans="1:13" ht="15" customHeight="1" x14ac:dyDescent="0.35">
      <c r="A283" s="4" t="s">
        <v>87</v>
      </c>
      <c r="B283" s="4" t="s">
        <v>88</v>
      </c>
      <c r="C283" s="29" t="s">
        <v>37</v>
      </c>
      <c r="D283" s="29"/>
      <c r="E283" s="29"/>
      <c r="F283" s="29"/>
      <c r="G283" s="30"/>
      <c r="H283" s="29"/>
      <c r="I283" s="6">
        <v>31.5</v>
      </c>
      <c r="J283" s="6">
        <v>232.03</v>
      </c>
      <c r="K283" s="9">
        <f t="shared" si="9"/>
        <v>7308.9449999999997</v>
      </c>
      <c r="L283" s="29" t="s">
        <v>191</v>
      </c>
      <c r="M283" s="6">
        <v>5</v>
      </c>
    </row>
    <row r="284" spans="1:13" ht="15" customHeight="1" x14ac:dyDescent="0.35">
      <c r="A284" s="7" t="s">
        <v>119</v>
      </c>
      <c r="B284" s="7" t="s">
        <v>120</v>
      </c>
      <c r="C284" s="29" t="s">
        <v>37</v>
      </c>
      <c r="D284" s="29"/>
      <c r="E284" s="29"/>
      <c r="F284" s="29"/>
      <c r="G284" s="30"/>
      <c r="H284" s="29"/>
      <c r="I284" s="6">
        <v>2</v>
      </c>
      <c r="J284" s="6">
        <v>232.03</v>
      </c>
      <c r="K284" s="9">
        <f t="shared" si="9"/>
        <v>464.06</v>
      </c>
      <c r="L284" s="29" t="s">
        <v>191</v>
      </c>
      <c r="M284" s="6">
        <v>1</v>
      </c>
    </row>
    <row r="285" spans="1:13" ht="15" customHeight="1" x14ac:dyDescent="0.35">
      <c r="A285" s="7" t="s">
        <v>128</v>
      </c>
      <c r="B285" s="7" t="s">
        <v>129</v>
      </c>
      <c r="C285" s="29" t="s">
        <v>37</v>
      </c>
      <c r="D285" s="29"/>
      <c r="E285" s="29"/>
      <c r="F285" s="29"/>
      <c r="G285" s="30"/>
      <c r="H285" s="29"/>
      <c r="I285" s="6">
        <v>2</v>
      </c>
      <c r="J285" s="6">
        <v>309.38</v>
      </c>
      <c r="K285" s="9">
        <f t="shared" si="9"/>
        <v>618.76</v>
      </c>
      <c r="L285" s="29" t="s">
        <v>191</v>
      </c>
      <c r="M285" s="6">
        <v>1</v>
      </c>
    </row>
    <row r="286" spans="1:13" ht="15" customHeight="1" x14ac:dyDescent="0.35">
      <c r="A286" s="4" t="s">
        <v>139</v>
      </c>
      <c r="B286" s="4" t="s">
        <v>140</v>
      </c>
      <c r="C286" s="29" t="s">
        <v>37</v>
      </c>
      <c r="D286" s="29"/>
      <c r="E286" s="29"/>
      <c r="F286" s="29"/>
      <c r="G286" s="30"/>
      <c r="H286" s="29"/>
      <c r="I286" s="6">
        <v>21</v>
      </c>
      <c r="J286" s="6">
        <v>232.03</v>
      </c>
      <c r="K286" s="9">
        <f t="shared" si="9"/>
        <v>4872.63</v>
      </c>
      <c r="L286" s="29" t="s">
        <v>191</v>
      </c>
      <c r="M286" s="6">
        <v>5</v>
      </c>
    </row>
    <row r="287" spans="1:13" ht="15" customHeight="1" x14ac:dyDescent="0.35">
      <c r="A287" s="4" t="s">
        <v>169</v>
      </c>
      <c r="B287" s="4" t="s">
        <v>163</v>
      </c>
      <c r="C287" s="29" t="s">
        <v>37</v>
      </c>
      <c r="D287" s="29"/>
      <c r="E287" s="29"/>
      <c r="F287" s="29"/>
      <c r="G287" s="30"/>
      <c r="H287" s="29"/>
      <c r="I287" s="6">
        <v>46</v>
      </c>
      <c r="J287" s="6">
        <v>232.03</v>
      </c>
      <c r="K287" s="9">
        <f t="shared" si="9"/>
        <v>10673.38</v>
      </c>
      <c r="L287" s="29" t="s">
        <v>191</v>
      </c>
      <c r="M287" s="6">
        <v>5</v>
      </c>
    </row>
    <row r="288" spans="1:13" ht="15" customHeight="1" x14ac:dyDescent="0.35">
      <c r="A288" s="7" t="s">
        <v>174</v>
      </c>
      <c r="B288" s="7" t="s">
        <v>175</v>
      </c>
      <c r="C288" s="29" t="s">
        <v>37</v>
      </c>
      <c r="D288" s="29"/>
      <c r="E288" s="29"/>
      <c r="F288" s="29"/>
      <c r="G288" s="30"/>
      <c r="H288" s="29"/>
      <c r="I288" s="6">
        <v>29.5</v>
      </c>
      <c r="J288" s="6">
        <v>154.69</v>
      </c>
      <c r="K288" s="9">
        <f t="shared" si="9"/>
        <v>4563.3549999999996</v>
      </c>
      <c r="L288" s="29" t="s">
        <v>191</v>
      </c>
      <c r="M288" s="6">
        <v>3</v>
      </c>
    </row>
    <row r="289" spans="1:13" ht="15" customHeight="1" x14ac:dyDescent="0.35">
      <c r="A289" s="7" t="s">
        <v>25</v>
      </c>
      <c r="B289" s="7" t="s">
        <v>188</v>
      </c>
      <c r="C289" s="29" t="s">
        <v>37</v>
      </c>
      <c r="D289" s="29"/>
      <c r="E289" s="29"/>
      <c r="F289" s="29"/>
      <c r="G289" s="30"/>
      <c r="H289" s="29"/>
      <c r="I289" s="8">
        <v>25</v>
      </c>
      <c r="J289" s="6">
        <v>232.03</v>
      </c>
      <c r="K289" s="9">
        <f t="shared" si="9"/>
        <v>5800.75</v>
      </c>
      <c r="L289" s="29" t="s">
        <v>191</v>
      </c>
      <c r="M289" s="8">
        <v>5</v>
      </c>
    </row>
    <row r="290" spans="1:13" ht="15" customHeight="1" x14ac:dyDescent="0.35">
      <c r="A290" s="4" t="s">
        <v>87</v>
      </c>
      <c r="B290" s="7" t="s">
        <v>181</v>
      </c>
      <c r="C290" s="29" t="s">
        <v>37</v>
      </c>
      <c r="D290" s="29"/>
      <c r="E290" s="29"/>
      <c r="F290" s="29"/>
      <c r="G290" s="30"/>
      <c r="H290" s="29"/>
      <c r="I290" s="8">
        <v>7</v>
      </c>
      <c r="J290" s="6">
        <v>232.03</v>
      </c>
      <c r="K290" s="9">
        <f t="shared" si="9"/>
        <v>1624.21</v>
      </c>
      <c r="L290" s="29" t="s">
        <v>191</v>
      </c>
      <c r="M290" s="8">
        <v>3</v>
      </c>
    </row>
    <row r="291" spans="1:13" ht="15" customHeight="1" x14ac:dyDescent="0.35">
      <c r="A291" s="4" t="s">
        <v>25</v>
      </c>
      <c r="B291" s="4" t="s">
        <v>26</v>
      </c>
      <c r="C291" s="29" t="s">
        <v>45</v>
      </c>
      <c r="D291" s="29"/>
      <c r="E291" s="29"/>
      <c r="F291" s="29"/>
      <c r="G291" s="30"/>
      <c r="H291" s="29"/>
      <c r="I291" s="6">
        <v>182</v>
      </c>
      <c r="J291" s="6">
        <v>200.05</v>
      </c>
      <c r="K291" s="9">
        <f t="shared" si="9"/>
        <v>36409.1</v>
      </c>
      <c r="L291" s="29" t="s">
        <v>191</v>
      </c>
      <c r="M291" s="6">
        <v>41</v>
      </c>
    </row>
    <row r="292" spans="1:13" ht="15" customHeight="1" x14ac:dyDescent="0.35">
      <c r="A292" s="4" t="s">
        <v>87</v>
      </c>
      <c r="B292" s="4" t="s">
        <v>88</v>
      </c>
      <c r="C292" s="29" t="s">
        <v>45</v>
      </c>
      <c r="D292" s="29"/>
      <c r="E292" s="29"/>
      <c r="F292" s="29"/>
      <c r="G292" s="30"/>
      <c r="H292" s="29"/>
      <c r="I292" s="6">
        <v>221.5</v>
      </c>
      <c r="J292" s="6">
        <v>200.05</v>
      </c>
      <c r="K292" s="9">
        <f t="shared" si="9"/>
        <v>44311.075000000004</v>
      </c>
      <c r="L292" s="29" t="s">
        <v>191</v>
      </c>
      <c r="M292" s="6">
        <v>40</v>
      </c>
    </row>
    <row r="293" spans="1:13" ht="15" customHeight="1" x14ac:dyDescent="0.35">
      <c r="A293" s="7" t="s">
        <v>119</v>
      </c>
      <c r="B293" s="7" t="s">
        <v>120</v>
      </c>
      <c r="C293" s="29" t="s">
        <v>45</v>
      </c>
      <c r="D293" s="29"/>
      <c r="E293" s="29"/>
      <c r="F293" s="29"/>
      <c r="G293" s="30"/>
      <c r="H293" s="29"/>
      <c r="I293" s="6">
        <v>188</v>
      </c>
      <c r="J293" s="6">
        <v>200.05</v>
      </c>
      <c r="K293" s="9">
        <f t="shared" si="9"/>
        <v>37609.4</v>
      </c>
      <c r="L293" s="29" t="s">
        <v>191</v>
      </c>
      <c r="M293" s="6">
        <v>19</v>
      </c>
    </row>
    <row r="294" spans="1:13" ht="15" customHeight="1" x14ac:dyDescent="0.35">
      <c r="A294" s="7" t="s">
        <v>128</v>
      </c>
      <c r="B294" s="7" t="s">
        <v>129</v>
      </c>
      <c r="C294" s="29" t="s">
        <v>45</v>
      </c>
      <c r="D294" s="29"/>
      <c r="E294" s="29"/>
      <c r="F294" s="29"/>
      <c r="G294" s="30"/>
      <c r="H294" s="29"/>
      <c r="I294" s="6">
        <v>142</v>
      </c>
      <c r="J294" s="6">
        <v>266.74</v>
      </c>
      <c r="K294" s="9">
        <f t="shared" si="9"/>
        <v>37877.08</v>
      </c>
      <c r="L294" s="29" t="s">
        <v>191</v>
      </c>
      <c r="M294" s="6">
        <v>16</v>
      </c>
    </row>
    <row r="295" spans="1:13" ht="15" customHeight="1" x14ac:dyDescent="0.35">
      <c r="A295" s="4" t="s">
        <v>139</v>
      </c>
      <c r="B295" s="4" t="s">
        <v>140</v>
      </c>
      <c r="C295" s="29" t="s">
        <v>45</v>
      </c>
      <c r="D295" s="29"/>
      <c r="E295" s="29"/>
      <c r="F295" s="29"/>
      <c r="G295" s="30"/>
      <c r="H295" s="29"/>
      <c r="I295" s="6">
        <v>236</v>
      </c>
      <c r="J295" s="6">
        <v>200.05</v>
      </c>
      <c r="K295" s="9">
        <f t="shared" si="9"/>
        <v>47211.8</v>
      </c>
      <c r="L295" s="29" t="s">
        <v>191</v>
      </c>
      <c r="M295" s="6">
        <v>40</v>
      </c>
    </row>
    <row r="296" spans="1:13" ht="15" customHeight="1" x14ac:dyDescent="0.35">
      <c r="A296" s="4" t="s">
        <v>169</v>
      </c>
      <c r="B296" s="4" t="s">
        <v>163</v>
      </c>
      <c r="C296" s="29" t="s">
        <v>45</v>
      </c>
      <c r="D296" s="29"/>
      <c r="E296" s="29"/>
      <c r="F296" s="29"/>
      <c r="G296" s="30"/>
      <c r="H296" s="29"/>
      <c r="I296" s="6">
        <v>216</v>
      </c>
      <c r="J296" s="6">
        <v>200.05</v>
      </c>
      <c r="K296" s="9">
        <f t="shared" si="9"/>
        <v>43210.8</v>
      </c>
      <c r="L296" s="29" t="s">
        <v>191</v>
      </c>
      <c r="M296" s="6">
        <v>31</v>
      </c>
    </row>
    <row r="297" spans="1:13" ht="15" customHeight="1" x14ac:dyDescent="0.35">
      <c r="A297" s="7" t="s">
        <v>174</v>
      </c>
      <c r="B297" s="7" t="s">
        <v>175</v>
      </c>
      <c r="C297" s="29" t="s">
        <v>45</v>
      </c>
      <c r="D297" s="29"/>
      <c r="E297" s="29"/>
      <c r="F297" s="29"/>
      <c r="G297" s="30"/>
      <c r="H297" s="29"/>
      <c r="I297" s="6">
        <v>132.5</v>
      </c>
      <c r="J297" s="6">
        <v>133.37</v>
      </c>
      <c r="K297" s="9">
        <f t="shared" si="9"/>
        <v>17671.525000000001</v>
      </c>
      <c r="L297" s="29" t="s">
        <v>191</v>
      </c>
      <c r="M297" s="6">
        <v>14</v>
      </c>
    </row>
    <row r="298" spans="1:13" ht="15" customHeight="1" x14ac:dyDescent="0.35">
      <c r="A298" s="7" t="s">
        <v>25</v>
      </c>
      <c r="B298" s="7" t="s">
        <v>188</v>
      </c>
      <c r="C298" s="29" t="s">
        <v>45</v>
      </c>
      <c r="D298" s="29"/>
      <c r="E298" s="29"/>
      <c r="F298" s="29"/>
      <c r="G298" s="30"/>
      <c r="H298" s="29"/>
      <c r="I298" s="8">
        <v>116.5</v>
      </c>
      <c r="J298" s="6">
        <v>200.05</v>
      </c>
      <c r="K298" s="9">
        <f t="shared" si="9"/>
        <v>23305.825000000001</v>
      </c>
      <c r="L298" s="29" t="s">
        <v>191</v>
      </c>
      <c r="M298" s="8">
        <v>24</v>
      </c>
    </row>
    <row r="299" spans="1:13" ht="15" customHeight="1" x14ac:dyDescent="0.35">
      <c r="A299" s="4" t="s">
        <v>87</v>
      </c>
      <c r="B299" s="7" t="s">
        <v>181</v>
      </c>
      <c r="C299" s="29" t="s">
        <v>45</v>
      </c>
      <c r="D299" s="29"/>
      <c r="E299" s="29"/>
      <c r="F299" s="29"/>
      <c r="G299" s="30"/>
      <c r="H299" s="29"/>
      <c r="I299" s="8">
        <v>24</v>
      </c>
      <c r="J299" s="6">
        <v>200.05</v>
      </c>
      <c r="K299" s="9">
        <f t="shared" si="9"/>
        <v>4801.2000000000007</v>
      </c>
      <c r="L299" s="29" t="s">
        <v>191</v>
      </c>
      <c r="M299" s="8">
        <v>10</v>
      </c>
    </row>
  </sheetData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V15"/>
  <sheetViews>
    <sheetView zoomScaleNormal="100" workbookViewId="0">
      <selection activeCell="I21" sqref="I21"/>
    </sheetView>
  </sheetViews>
  <sheetFormatPr defaultRowHeight="14.5" x14ac:dyDescent="0.35"/>
  <cols>
    <col min="1" max="1" width="27.7265625" customWidth="1"/>
    <col min="2" max="2" width="9.26953125" style="64" customWidth="1"/>
    <col min="3" max="3" width="10" style="64" customWidth="1"/>
    <col min="4" max="4" width="11" style="64" customWidth="1"/>
    <col min="5" max="5" width="14.26953125" style="64" customWidth="1"/>
    <col min="6" max="6" width="8.7265625" style="64" customWidth="1"/>
    <col min="7" max="7" width="9.1796875" style="64" customWidth="1"/>
    <col min="8" max="8" width="12.26953125" customWidth="1"/>
    <col min="9" max="9" width="10.81640625" customWidth="1"/>
    <col min="10" max="10" width="10.26953125" customWidth="1"/>
    <col min="11" max="11" width="9.453125" customWidth="1"/>
    <col min="12" max="12" width="10.54296875" customWidth="1"/>
    <col min="13" max="13" width="12.1796875" customWidth="1"/>
    <col min="14" max="14" width="8.453125" customWidth="1"/>
    <col min="15" max="15" width="13" customWidth="1"/>
    <col min="16" max="16" width="11" customWidth="1"/>
    <col min="17" max="17" width="11.54296875" customWidth="1"/>
    <col min="18" max="18" width="9" customWidth="1"/>
    <col min="19" max="19" width="10.1796875" customWidth="1"/>
    <col min="20" max="20" width="6.1796875" customWidth="1"/>
    <col min="21" max="21" width="13.453125" customWidth="1"/>
    <col min="22" max="22" width="17" customWidth="1"/>
  </cols>
  <sheetData>
    <row r="1" spans="1:22" ht="15" customHeight="1" x14ac:dyDescent="0.35"/>
    <row r="2" spans="1:22" ht="15" customHeight="1" x14ac:dyDescent="0.35">
      <c r="A2" s="110" t="s">
        <v>224</v>
      </c>
      <c r="B2" s="111" t="s">
        <v>225</v>
      </c>
      <c r="C2" s="111"/>
      <c r="D2" s="111"/>
      <c r="E2" s="111"/>
      <c r="F2" s="111"/>
      <c r="G2" s="111"/>
      <c r="H2" s="110"/>
      <c r="I2" s="110"/>
      <c r="J2" s="110"/>
      <c r="K2" s="110"/>
      <c r="L2" s="112"/>
      <c r="M2" s="112"/>
      <c r="N2" s="112"/>
      <c r="O2" s="112"/>
      <c r="P2" s="110"/>
      <c r="Q2" s="110"/>
      <c r="R2" s="110"/>
      <c r="S2" s="110"/>
      <c r="T2" s="110"/>
      <c r="U2" s="110"/>
      <c r="V2" s="113"/>
    </row>
    <row r="3" spans="1:22" ht="30" customHeight="1" x14ac:dyDescent="0.35">
      <c r="H3" s="63"/>
      <c r="I3" s="63"/>
      <c r="J3" s="63"/>
      <c r="K3" s="63"/>
    </row>
    <row r="4" spans="1:22" s="63" customFormat="1" ht="15" customHeight="1" x14ac:dyDescent="0.35">
      <c r="A4" s="114" t="s">
        <v>201</v>
      </c>
      <c r="B4" s="115" t="s">
        <v>0</v>
      </c>
      <c r="C4" s="115" t="s">
        <v>1</v>
      </c>
      <c r="D4" s="116" t="s">
        <v>2</v>
      </c>
      <c r="E4" s="115" t="s">
        <v>3</v>
      </c>
      <c r="F4" s="117" t="s">
        <v>0</v>
      </c>
      <c r="G4" s="117" t="s">
        <v>1</v>
      </c>
      <c r="H4" s="118" t="s">
        <v>4</v>
      </c>
      <c r="I4" s="119" t="s">
        <v>3</v>
      </c>
      <c r="J4" s="120" t="s">
        <v>0</v>
      </c>
      <c r="K4" s="120" t="s">
        <v>1</v>
      </c>
      <c r="L4" s="121" t="s">
        <v>5</v>
      </c>
      <c r="M4" s="120" t="s">
        <v>3</v>
      </c>
      <c r="N4" s="122" t="s">
        <v>0</v>
      </c>
      <c r="O4" s="122" t="s">
        <v>1</v>
      </c>
      <c r="P4" s="122" t="s">
        <v>6</v>
      </c>
      <c r="Q4" s="122" t="s">
        <v>3</v>
      </c>
      <c r="R4" s="123" t="s">
        <v>0</v>
      </c>
      <c r="S4" s="123" t="s">
        <v>1</v>
      </c>
      <c r="T4" s="123" t="s">
        <v>7</v>
      </c>
      <c r="U4" s="123" t="s">
        <v>3</v>
      </c>
      <c r="V4" s="107" t="s">
        <v>8</v>
      </c>
    </row>
    <row r="5" spans="1:22" ht="30" customHeight="1" x14ac:dyDescent="0.35">
      <c r="A5" s="77" t="s">
        <v>202</v>
      </c>
      <c r="B5" s="78">
        <v>6.5</v>
      </c>
      <c r="C5" s="83">
        <v>411.33</v>
      </c>
      <c r="D5" s="80">
        <v>1</v>
      </c>
      <c r="E5" s="80">
        <f>C5*B5</f>
        <v>2673.645</v>
      </c>
      <c r="F5" s="80">
        <v>5</v>
      </c>
      <c r="G5" s="80">
        <v>336.5</v>
      </c>
      <c r="H5" s="80">
        <v>1</v>
      </c>
      <c r="I5" s="80">
        <f>G5*F5</f>
        <v>1682.5</v>
      </c>
      <c r="J5" s="80">
        <v>17.5</v>
      </c>
      <c r="K5" s="80">
        <v>297.31</v>
      </c>
      <c r="L5" s="80">
        <v>3</v>
      </c>
      <c r="M5" s="80">
        <f>K5*J5</f>
        <v>5202.9250000000002</v>
      </c>
      <c r="N5" s="80">
        <v>11</v>
      </c>
      <c r="O5" s="80">
        <v>232.03</v>
      </c>
      <c r="P5" s="80">
        <v>3</v>
      </c>
      <c r="Q5" s="80">
        <f>O5*N5</f>
        <v>2552.33</v>
      </c>
      <c r="R5" s="80">
        <v>182</v>
      </c>
      <c r="S5" s="80">
        <v>200.05</v>
      </c>
      <c r="T5" s="80">
        <v>41</v>
      </c>
      <c r="U5" s="80">
        <f>S5*R5</f>
        <v>36409.1</v>
      </c>
      <c r="V5" s="124">
        <f>U5+Q5+M5+I5+E5</f>
        <v>48520.5</v>
      </c>
    </row>
    <row r="6" spans="1:22" ht="15" customHeight="1" x14ac:dyDescent="0.35">
      <c r="A6" s="77" t="s">
        <v>203</v>
      </c>
      <c r="B6" s="78">
        <v>8.5</v>
      </c>
      <c r="C6" s="83">
        <v>411.33</v>
      </c>
      <c r="D6" s="80">
        <v>1</v>
      </c>
      <c r="E6" s="80">
        <f>C6*B6</f>
        <v>3496.3049999999998</v>
      </c>
      <c r="F6" s="80">
        <v>13</v>
      </c>
      <c r="G6" s="80">
        <v>336.5</v>
      </c>
      <c r="H6" s="80">
        <v>2</v>
      </c>
      <c r="I6" s="80">
        <f>G6*F6</f>
        <v>4374.5</v>
      </c>
      <c r="J6" s="80">
        <v>24.5</v>
      </c>
      <c r="K6" s="80">
        <v>297.31</v>
      </c>
      <c r="L6" s="80">
        <v>4</v>
      </c>
      <c r="M6" s="80">
        <f>K6*J6</f>
        <v>7284.0950000000003</v>
      </c>
      <c r="N6" s="80">
        <v>31.5</v>
      </c>
      <c r="O6" s="80">
        <v>232.03</v>
      </c>
      <c r="P6" s="80">
        <v>5</v>
      </c>
      <c r="Q6" s="80">
        <f>O6*N6</f>
        <v>7308.9449999999997</v>
      </c>
      <c r="R6" s="80">
        <v>221.5</v>
      </c>
      <c r="S6" s="80">
        <v>200.05</v>
      </c>
      <c r="T6" s="80">
        <v>40</v>
      </c>
      <c r="U6" s="80">
        <f>S6*R6</f>
        <v>44311.075000000004</v>
      </c>
      <c r="V6" s="124">
        <f>U6+Q6+M6+I6+E6</f>
        <v>66774.92</v>
      </c>
    </row>
    <row r="7" spans="1:22" ht="15" customHeight="1" x14ac:dyDescent="0.35">
      <c r="A7" s="85" t="s">
        <v>204</v>
      </c>
      <c r="B7" s="78">
        <v>14</v>
      </c>
      <c r="C7" s="83">
        <v>411.33</v>
      </c>
      <c r="D7" s="80">
        <v>1</v>
      </c>
      <c r="E7" s="80">
        <f t="shared" ref="E7:E13" si="0">C7*B7</f>
        <v>5758.62</v>
      </c>
      <c r="F7" s="80">
        <v>8.5</v>
      </c>
      <c r="G7" s="80">
        <v>336.5</v>
      </c>
      <c r="H7" s="80">
        <v>1</v>
      </c>
      <c r="I7" s="80">
        <f t="shared" ref="I7:I13" si="1">G7*F7</f>
        <v>2860.25</v>
      </c>
      <c r="J7" s="80">
        <v>28</v>
      </c>
      <c r="K7" s="80">
        <v>297.31</v>
      </c>
      <c r="L7" s="80">
        <v>3</v>
      </c>
      <c r="M7" s="80">
        <f t="shared" ref="M7:M13" si="2">K7*J7</f>
        <v>8324.68</v>
      </c>
      <c r="N7" s="80">
        <v>2</v>
      </c>
      <c r="O7" s="80">
        <v>232.03</v>
      </c>
      <c r="P7" s="80">
        <v>1</v>
      </c>
      <c r="Q7" s="80">
        <f t="shared" ref="Q7:Q13" si="3">O7*N7</f>
        <v>464.06</v>
      </c>
      <c r="R7" s="80">
        <v>188</v>
      </c>
      <c r="S7" s="80">
        <v>200.05</v>
      </c>
      <c r="T7" s="80">
        <v>19</v>
      </c>
      <c r="U7" s="80">
        <f t="shared" ref="U7:U13" si="4">S7*R7</f>
        <v>37609.4</v>
      </c>
      <c r="V7" s="124">
        <f t="shared" ref="V7:V13" si="5">U7+Q7+M7+I7+E7</f>
        <v>55017.01</v>
      </c>
    </row>
    <row r="8" spans="1:22" ht="15" customHeight="1" x14ac:dyDescent="0.35">
      <c r="A8" s="85" t="s">
        <v>205</v>
      </c>
      <c r="B8" s="78">
        <v>13</v>
      </c>
      <c r="C8" s="83">
        <v>548.44000000000005</v>
      </c>
      <c r="D8" s="80">
        <v>1</v>
      </c>
      <c r="E8" s="80">
        <f t="shared" si="0"/>
        <v>7129.7200000000012</v>
      </c>
      <c r="F8" s="80">
        <v>12</v>
      </c>
      <c r="G8" s="80">
        <v>448.66</v>
      </c>
      <c r="H8" s="80">
        <v>1</v>
      </c>
      <c r="I8" s="80">
        <f t="shared" si="1"/>
        <v>5383.92</v>
      </c>
      <c r="J8" s="80">
        <v>27.5</v>
      </c>
      <c r="K8" s="80">
        <v>396.42</v>
      </c>
      <c r="L8" s="80">
        <v>2</v>
      </c>
      <c r="M8" s="80">
        <f t="shared" si="2"/>
        <v>10901.550000000001</v>
      </c>
      <c r="N8" s="80">
        <v>2</v>
      </c>
      <c r="O8" s="80">
        <v>309.38</v>
      </c>
      <c r="P8" s="80">
        <v>1</v>
      </c>
      <c r="Q8" s="80">
        <f t="shared" si="3"/>
        <v>618.76</v>
      </c>
      <c r="R8" s="80">
        <v>142</v>
      </c>
      <c r="S8" s="80">
        <v>266.74</v>
      </c>
      <c r="T8" s="80">
        <v>16</v>
      </c>
      <c r="U8" s="80">
        <f t="shared" si="4"/>
        <v>37877.08</v>
      </c>
      <c r="V8" s="124">
        <f t="shared" si="5"/>
        <v>61911.030000000006</v>
      </c>
    </row>
    <row r="9" spans="1:22" ht="15" customHeight="1" x14ac:dyDescent="0.35">
      <c r="A9" s="77" t="s">
        <v>206</v>
      </c>
      <c r="B9" s="78">
        <v>11</v>
      </c>
      <c r="C9" s="83">
        <v>411.33</v>
      </c>
      <c r="D9" s="80">
        <v>2</v>
      </c>
      <c r="E9" s="80">
        <f t="shared" si="0"/>
        <v>4524.63</v>
      </c>
      <c r="F9" s="80">
        <v>12.5</v>
      </c>
      <c r="G9" s="80">
        <v>336.5</v>
      </c>
      <c r="H9" s="80">
        <v>2</v>
      </c>
      <c r="I9" s="80">
        <f t="shared" si="1"/>
        <v>4206.25</v>
      </c>
      <c r="J9" s="80">
        <v>27.5</v>
      </c>
      <c r="K9" s="80">
        <v>297.31</v>
      </c>
      <c r="L9" s="80">
        <v>3</v>
      </c>
      <c r="M9" s="80">
        <f t="shared" si="2"/>
        <v>8176.0249999999996</v>
      </c>
      <c r="N9" s="80">
        <v>21</v>
      </c>
      <c r="O9" s="80">
        <v>232.03</v>
      </c>
      <c r="P9" s="80">
        <v>5</v>
      </c>
      <c r="Q9" s="80">
        <f t="shared" si="3"/>
        <v>4872.63</v>
      </c>
      <c r="R9" s="80">
        <v>236</v>
      </c>
      <c r="S9" s="80">
        <v>200.05</v>
      </c>
      <c r="T9" s="80">
        <v>40</v>
      </c>
      <c r="U9" s="80">
        <f t="shared" si="4"/>
        <v>47211.8</v>
      </c>
      <c r="V9" s="124">
        <f t="shared" si="5"/>
        <v>68991.335000000006</v>
      </c>
    </row>
    <row r="10" spans="1:22" ht="15" customHeight="1" x14ac:dyDescent="0.35">
      <c r="A10" s="77" t="s">
        <v>207</v>
      </c>
      <c r="B10" s="78">
        <v>11</v>
      </c>
      <c r="C10" s="83">
        <v>411.33</v>
      </c>
      <c r="D10" s="80">
        <v>2</v>
      </c>
      <c r="E10" s="80">
        <f t="shared" si="0"/>
        <v>4524.63</v>
      </c>
      <c r="F10" s="80">
        <v>14</v>
      </c>
      <c r="G10" s="80">
        <v>336.5</v>
      </c>
      <c r="H10" s="80">
        <v>2</v>
      </c>
      <c r="I10" s="80">
        <f t="shared" si="1"/>
        <v>4711</v>
      </c>
      <c r="J10" s="80">
        <v>12.5</v>
      </c>
      <c r="K10" s="80">
        <v>297.31</v>
      </c>
      <c r="L10" s="80">
        <v>2</v>
      </c>
      <c r="M10" s="80">
        <f t="shared" si="2"/>
        <v>3716.375</v>
      </c>
      <c r="N10" s="80">
        <v>46</v>
      </c>
      <c r="O10" s="80">
        <v>232.03</v>
      </c>
      <c r="P10" s="80">
        <v>5</v>
      </c>
      <c r="Q10" s="80">
        <f t="shared" si="3"/>
        <v>10673.38</v>
      </c>
      <c r="R10" s="80">
        <v>216</v>
      </c>
      <c r="S10" s="80">
        <v>200.05</v>
      </c>
      <c r="T10" s="80">
        <v>31</v>
      </c>
      <c r="U10" s="80">
        <f t="shared" si="4"/>
        <v>43210.8</v>
      </c>
      <c r="V10" s="124">
        <f t="shared" si="5"/>
        <v>66836.184999999998</v>
      </c>
    </row>
    <row r="11" spans="1:22" ht="15" customHeight="1" x14ac:dyDescent="0.35">
      <c r="A11" s="85" t="s">
        <v>208</v>
      </c>
      <c r="B11" s="78">
        <v>10.5</v>
      </c>
      <c r="C11" s="83">
        <v>274.22000000000003</v>
      </c>
      <c r="D11" s="80">
        <v>1</v>
      </c>
      <c r="E11" s="80">
        <f t="shared" si="0"/>
        <v>2879.3100000000004</v>
      </c>
      <c r="F11" s="80">
        <v>18</v>
      </c>
      <c r="G11" s="80">
        <v>224.33</v>
      </c>
      <c r="H11" s="80">
        <v>2</v>
      </c>
      <c r="I11" s="80">
        <f t="shared" si="1"/>
        <v>4037.94</v>
      </c>
      <c r="J11" s="80">
        <v>17</v>
      </c>
      <c r="K11" s="80">
        <v>198.21</v>
      </c>
      <c r="L11" s="80">
        <v>2</v>
      </c>
      <c r="M11" s="80">
        <f t="shared" si="2"/>
        <v>3369.57</v>
      </c>
      <c r="N11" s="80">
        <v>29.5</v>
      </c>
      <c r="O11" s="80">
        <v>154.69</v>
      </c>
      <c r="P11" s="80">
        <v>3</v>
      </c>
      <c r="Q11" s="80">
        <f t="shared" si="3"/>
        <v>4563.3549999999996</v>
      </c>
      <c r="R11" s="80">
        <v>132.5</v>
      </c>
      <c r="S11" s="80">
        <v>133.37</v>
      </c>
      <c r="T11" s="80">
        <v>14</v>
      </c>
      <c r="U11" s="80">
        <f t="shared" si="4"/>
        <v>17671.525000000001</v>
      </c>
      <c r="V11" s="124">
        <f t="shared" si="5"/>
        <v>32521.7</v>
      </c>
    </row>
    <row r="12" spans="1:22" ht="15" customHeight="1" x14ac:dyDescent="0.35">
      <c r="A12" s="85" t="s">
        <v>209</v>
      </c>
      <c r="B12" s="78">
        <v>10.5</v>
      </c>
      <c r="C12" s="83">
        <v>411.33</v>
      </c>
      <c r="D12" s="85">
        <v>2</v>
      </c>
      <c r="E12" s="80">
        <f t="shared" si="0"/>
        <v>4318.9650000000001</v>
      </c>
      <c r="F12" s="78">
        <v>9.5</v>
      </c>
      <c r="G12" s="80">
        <v>336.5</v>
      </c>
      <c r="H12" s="85">
        <v>2</v>
      </c>
      <c r="I12" s="80">
        <f t="shared" si="1"/>
        <v>3196.75</v>
      </c>
      <c r="J12" s="85">
        <v>20</v>
      </c>
      <c r="K12" s="80">
        <v>297.31</v>
      </c>
      <c r="L12" s="85">
        <v>3</v>
      </c>
      <c r="M12" s="80">
        <f t="shared" si="2"/>
        <v>5946.2</v>
      </c>
      <c r="N12" s="85">
        <v>25</v>
      </c>
      <c r="O12" s="80">
        <v>232.03</v>
      </c>
      <c r="P12" s="85">
        <v>5</v>
      </c>
      <c r="Q12" s="80">
        <f t="shared" si="3"/>
        <v>5800.75</v>
      </c>
      <c r="R12" s="85">
        <v>116.5</v>
      </c>
      <c r="S12" s="80">
        <v>200.05</v>
      </c>
      <c r="T12" s="85">
        <v>24</v>
      </c>
      <c r="U12" s="80">
        <f t="shared" si="4"/>
        <v>23305.825000000001</v>
      </c>
      <c r="V12" s="124">
        <f t="shared" si="5"/>
        <v>42568.490000000005</v>
      </c>
    </row>
    <row r="13" spans="1:22" ht="15" customHeight="1" x14ac:dyDescent="0.35">
      <c r="A13" s="85" t="s">
        <v>210</v>
      </c>
      <c r="B13" s="78">
        <v>5</v>
      </c>
      <c r="C13" s="83">
        <v>411.33</v>
      </c>
      <c r="D13" s="85">
        <v>2</v>
      </c>
      <c r="E13" s="80">
        <f t="shared" si="0"/>
        <v>2056.65</v>
      </c>
      <c r="F13" s="78">
        <v>3</v>
      </c>
      <c r="G13" s="80">
        <v>336.5</v>
      </c>
      <c r="H13" s="85">
        <v>1</v>
      </c>
      <c r="I13" s="80">
        <f t="shared" si="1"/>
        <v>1009.5</v>
      </c>
      <c r="J13" s="85">
        <v>0</v>
      </c>
      <c r="K13" s="80">
        <v>297.31</v>
      </c>
      <c r="L13" s="85">
        <v>0</v>
      </c>
      <c r="M13" s="80">
        <f t="shared" si="2"/>
        <v>0</v>
      </c>
      <c r="N13" s="85">
        <v>7</v>
      </c>
      <c r="O13" s="80">
        <v>232.03</v>
      </c>
      <c r="P13" s="85">
        <v>3</v>
      </c>
      <c r="Q13" s="80">
        <f t="shared" si="3"/>
        <v>1624.21</v>
      </c>
      <c r="R13" s="85">
        <v>24</v>
      </c>
      <c r="S13" s="80">
        <v>200.05</v>
      </c>
      <c r="T13" s="85">
        <v>10</v>
      </c>
      <c r="U13" s="80">
        <f t="shared" si="4"/>
        <v>4801.2000000000007</v>
      </c>
      <c r="V13" s="124">
        <f t="shared" si="5"/>
        <v>9491.5600000000013</v>
      </c>
    </row>
    <row r="14" spans="1:22" ht="15" customHeight="1" x14ac:dyDescent="0.35">
      <c r="A14" s="85"/>
      <c r="B14" s="78"/>
      <c r="C14" s="78"/>
      <c r="D14" s="78"/>
      <c r="E14" s="78"/>
      <c r="F14" s="78"/>
      <c r="G14" s="78"/>
      <c r="H14" s="85"/>
      <c r="I14" s="85"/>
      <c r="J14" s="85"/>
      <c r="K14" s="85"/>
      <c r="L14" s="85"/>
      <c r="M14" s="85"/>
      <c r="N14" s="85"/>
      <c r="O14" s="80"/>
      <c r="P14" s="85"/>
      <c r="Q14" s="85"/>
      <c r="R14" s="85"/>
      <c r="S14" s="85"/>
      <c r="T14" s="85"/>
      <c r="U14" s="85"/>
      <c r="V14" s="87">
        <f>SUM(V5:V13)</f>
        <v>452632.73</v>
      </c>
    </row>
    <row r="15" spans="1:22" ht="15" customHeight="1" x14ac:dyDescent="0.35"/>
  </sheetData>
  <pageMargins left="0.19685039370078741" right="0.19685039370078741" top="0.74803149606299213" bottom="0.74803149606299213" header="0.31496062992125984" footer="0.31496062992125984"/>
  <pageSetup paperSize="8" scale="8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14"/>
  <sheetViews>
    <sheetView view="pageBreakPreview" zoomScale="60" zoomScaleNormal="100" workbookViewId="0">
      <pane xSplit="1" topLeftCell="I1" activePane="topRight" state="frozen"/>
      <selection pane="topRight" activeCell="L21" sqref="L21"/>
    </sheetView>
  </sheetViews>
  <sheetFormatPr defaultRowHeight="14.5" x14ac:dyDescent="0.35"/>
  <cols>
    <col min="1" max="1" width="27.7265625" customWidth="1"/>
    <col min="2" max="2" width="9.26953125" style="64" customWidth="1"/>
    <col min="3" max="3" width="10" style="64" customWidth="1"/>
    <col min="4" max="4" width="11" style="64" customWidth="1"/>
    <col min="5" max="5" width="14.26953125" style="64" customWidth="1"/>
    <col min="6" max="6" width="8.7265625" style="64" customWidth="1"/>
    <col min="7" max="7" width="9.1796875" style="64" customWidth="1"/>
    <col min="8" max="8" width="12.26953125" customWidth="1"/>
    <col min="9" max="9" width="10.81640625" customWidth="1"/>
    <col min="10" max="10" width="10.26953125" customWidth="1"/>
    <col min="11" max="11" width="9.453125" customWidth="1"/>
    <col min="12" max="12" width="10.54296875" customWidth="1"/>
    <col min="13" max="13" width="12.1796875" customWidth="1"/>
    <col min="14" max="14" width="8.453125" customWidth="1"/>
    <col min="15" max="15" width="13" customWidth="1"/>
    <col min="16" max="16" width="11" customWidth="1"/>
    <col min="17" max="17" width="11.54296875" customWidth="1"/>
    <col min="18" max="18" width="9" customWidth="1"/>
    <col min="19" max="19" width="10.1796875" customWidth="1"/>
    <col min="20" max="20" width="6.1796875" customWidth="1"/>
    <col min="21" max="21" width="13.453125" customWidth="1"/>
    <col min="22" max="22" width="9" customWidth="1"/>
    <col min="23" max="23" width="10.1796875" customWidth="1"/>
    <col min="24" max="24" width="6.1796875" customWidth="1"/>
    <col min="25" max="25" width="13.453125" customWidth="1"/>
    <col min="26" max="26" width="17" customWidth="1"/>
  </cols>
  <sheetData>
    <row r="2" spans="1:26" x14ac:dyDescent="0.35">
      <c r="A2" s="62" t="s">
        <v>199</v>
      </c>
      <c r="B2" s="125" t="s">
        <v>200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</row>
    <row r="3" spans="1:26" x14ac:dyDescent="0.35">
      <c r="A3" s="63"/>
      <c r="H3" s="63"/>
      <c r="I3" s="63"/>
      <c r="J3" s="63"/>
      <c r="K3" s="63"/>
    </row>
    <row r="4" spans="1:26" s="63" customFormat="1" ht="29" x14ac:dyDescent="0.35">
      <c r="A4" s="65" t="s">
        <v>201</v>
      </c>
      <c r="B4" s="66" t="s">
        <v>0</v>
      </c>
      <c r="C4" s="66" t="s">
        <v>1</v>
      </c>
      <c r="D4" s="67" t="s">
        <v>2</v>
      </c>
      <c r="E4" s="66" t="s">
        <v>3</v>
      </c>
      <c r="F4" s="68" t="s">
        <v>0</v>
      </c>
      <c r="G4" s="68" t="s">
        <v>1</v>
      </c>
      <c r="H4" s="69" t="s">
        <v>4</v>
      </c>
      <c r="I4" s="70" t="s">
        <v>3</v>
      </c>
      <c r="J4" s="71" t="s">
        <v>0</v>
      </c>
      <c r="K4" s="71" t="s">
        <v>1</v>
      </c>
      <c r="L4" s="72" t="s">
        <v>5</v>
      </c>
      <c r="M4" s="71" t="s">
        <v>3</v>
      </c>
      <c r="N4" s="73" t="s">
        <v>0</v>
      </c>
      <c r="O4" s="73" t="s">
        <v>1</v>
      </c>
      <c r="P4" s="73" t="s">
        <v>6</v>
      </c>
      <c r="Q4" s="73" t="s">
        <v>3</v>
      </c>
      <c r="R4" s="74" t="s">
        <v>0</v>
      </c>
      <c r="S4" s="74" t="s">
        <v>1</v>
      </c>
      <c r="T4" s="74" t="s">
        <v>7</v>
      </c>
      <c r="U4" s="74" t="s">
        <v>3</v>
      </c>
      <c r="V4" s="75" t="s">
        <v>0</v>
      </c>
      <c r="W4" s="75" t="s">
        <v>1</v>
      </c>
      <c r="X4" s="75" t="s">
        <v>55</v>
      </c>
      <c r="Y4" s="75" t="s">
        <v>3</v>
      </c>
      <c r="Z4" s="76" t="s">
        <v>8</v>
      </c>
    </row>
    <row r="5" spans="1:26" x14ac:dyDescent="0.35">
      <c r="A5" s="77" t="s">
        <v>202</v>
      </c>
      <c r="B5" s="78"/>
      <c r="C5" s="82"/>
      <c r="D5" s="80">
        <v>1</v>
      </c>
      <c r="E5" s="80"/>
      <c r="F5" s="80">
        <v>5.2</v>
      </c>
      <c r="G5" s="80">
        <v>294.05</v>
      </c>
      <c r="H5" s="80">
        <v>1</v>
      </c>
      <c r="I5" s="80">
        <v>1529.06</v>
      </c>
      <c r="J5" s="80">
        <v>7.5</v>
      </c>
      <c r="K5" s="81">
        <v>268.57</v>
      </c>
      <c r="L5" s="82">
        <v>3</v>
      </c>
      <c r="M5" s="80">
        <v>6042.83</v>
      </c>
      <c r="N5" s="80">
        <v>8.5</v>
      </c>
      <c r="O5" s="80">
        <v>209.52</v>
      </c>
      <c r="P5" s="80">
        <v>7</v>
      </c>
      <c r="Q5" s="80">
        <v>12466.44</v>
      </c>
      <c r="R5" s="80">
        <v>6.5</v>
      </c>
      <c r="S5" s="80">
        <v>180.93</v>
      </c>
      <c r="T5" s="80">
        <v>13</v>
      </c>
      <c r="U5" s="80">
        <v>15288.6</v>
      </c>
      <c r="V5" s="80">
        <v>8.5</v>
      </c>
      <c r="W5" s="80">
        <v>143.36000000000001</v>
      </c>
      <c r="X5" s="80">
        <v>36</v>
      </c>
      <c r="Y5" s="80">
        <v>43868.160000000003</v>
      </c>
      <c r="Z5" s="83">
        <f>Y5+U5+Q5+M5+I5+E5</f>
        <v>79195.09</v>
      </c>
    </row>
    <row r="6" spans="1:26" x14ac:dyDescent="0.35">
      <c r="A6" s="77" t="s">
        <v>203</v>
      </c>
      <c r="B6" s="81"/>
      <c r="C6" s="83"/>
      <c r="D6" s="82">
        <v>1</v>
      </c>
      <c r="E6" s="80"/>
      <c r="F6" s="80"/>
      <c r="G6" s="80"/>
      <c r="H6" s="80"/>
      <c r="I6" s="80"/>
      <c r="J6" s="80">
        <v>14.5</v>
      </c>
      <c r="K6" s="84">
        <v>268.57</v>
      </c>
      <c r="L6" s="82">
        <v>3</v>
      </c>
      <c r="M6" s="80">
        <v>11682.8</v>
      </c>
      <c r="N6" s="80">
        <v>7.2</v>
      </c>
      <c r="O6" s="80">
        <v>209.52</v>
      </c>
      <c r="P6" s="80">
        <v>7</v>
      </c>
      <c r="Q6" s="80">
        <v>10559.8</v>
      </c>
      <c r="R6" s="80">
        <v>7.5</v>
      </c>
      <c r="S6" s="80">
        <v>180.93</v>
      </c>
      <c r="T6" s="80">
        <v>13</v>
      </c>
      <c r="U6" s="80">
        <v>17640.669999999998</v>
      </c>
      <c r="V6" s="80">
        <v>7.2</v>
      </c>
      <c r="W6" s="80">
        <v>143.36000000000001</v>
      </c>
      <c r="X6" s="80">
        <v>36</v>
      </c>
      <c r="Y6" s="80">
        <v>38707.199999999997</v>
      </c>
      <c r="Z6" s="83">
        <f t="shared" ref="Z6:Z12" si="0">Y6+U6+Q6+M6+I6+E6</f>
        <v>78590.47</v>
      </c>
    </row>
    <row r="7" spans="1:26" x14ac:dyDescent="0.35">
      <c r="A7" s="85" t="s">
        <v>204</v>
      </c>
      <c r="B7" s="78"/>
      <c r="C7" s="83"/>
      <c r="D7" s="82">
        <v>1</v>
      </c>
      <c r="E7" s="80"/>
      <c r="F7" s="80">
        <v>12.5</v>
      </c>
      <c r="G7" s="80">
        <v>294.05</v>
      </c>
      <c r="H7" s="80">
        <v>1</v>
      </c>
      <c r="I7" s="80">
        <v>3675.62</v>
      </c>
      <c r="J7" s="80">
        <v>12</v>
      </c>
      <c r="K7" s="84">
        <v>268.57</v>
      </c>
      <c r="L7" s="82">
        <v>3</v>
      </c>
      <c r="M7" s="80">
        <v>9668.52</v>
      </c>
      <c r="N7" s="80">
        <v>14</v>
      </c>
      <c r="O7" s="80">
        <v>209.52</v>
      </c>
      <c r="P7" s="80">
        <v>7</v>
      </c>
      <c r="Q7" s="80">
        <v>20532.900000000001</v>
      </c>
      <c r="R7" s="80">
        <v>12</v>
      </c>
      <c r="S7" s="80">
        <v>180.93</v>
      </c>
      <c r="T7" s="80">
        <v>13</v>
      </c>
      <c r="U7" s="80">
        <v>2225.08</v>
      </c>
      <c r="V7" s="80">
        <v>14</v>
      </c>
      <c r="W7" s="80">
        <v>143.36000000000001</v>
      </c>
      <c r="X7" s="80">
        <v>36</v>
      </c>
      <c r="Y7" s="80">
        <v>72253.440000000002</v>
      </c>
      <c r="Z7" s="83">
        <f t="shared" si="0"/>
        <v>108355.56000000001</v>
      </c>
    </row>
    <row r="8" spans="1:26" x14ac:dyDescent="0.35">
      <c r="A8" s="85" t="s">
        <v>205</v>
      </c>
      <c r="B8" s="78"/>
      <c r="C8" s="83"/>
      <c r="D8" s="82">
        <v>1</v>
      </c>
      <c r="E8" s="80"/>
      <c r="F8" s="80">
        <v>12.5</v>
      </c>
      <c r="G8" s="80">
        <v>392.06</v>
      </c>
      <c r="H8" s="80">
        <v>1</v>
      </c>
      <c r="I8" s="80">
        <v>4900.75</v>
      </c>
      <c r="J8" s="80">
        <v>16</v>
      </c>
      <c r="K8" s="81">
        <v>358.1</v>
      </c>
      <c r="L8" s="82">
        <v>3</v>
      </c>
      <c r="M8" s="80">
        <v>17188.8</v>
      </c>
      <c r="N8" s="80">
        <v>15.5</v>
      </c>
      <c r="O8" s="80">
        <v>279.36</v>
      </c>
      <c r="P8" s="80">
        <v>7</v>
      </c>
      <c r="Q8" s="80">
        <v>30310.5</v>
      </c>
      <c r="R8" s="80">
        <v>12</v>
      </c>
      <c r="S8" s="80">
        <v>241.24</v>
      </c>
      <c r="T8" s="80">
        <v>13</v>
      </c>
      <c r="U8" s="80">
        <v>37633.440000000002</v>
      </c>
      <c r="V8" s="80">
        <v>15.5</v>
      </c>
      <c r="W8" s="80">
        <v>191.14</v>
      </c>
      <c r="X8" s="80">
        <v>36</v>
      </c>
      <c r="Y8" s="80">
        <v>106656.12</v>
      </c>
      <c r="Z8" s="83">
        <f t="shared" si="0"/>
        <v>196689.61</v>
      </c>
    </row>
    <row r="9" spans="1:26" x14ac:dyDescent="0.35">
      <c r="A9" s="77" t="s">
        <v>206</v>
      </c>
      <c r="B9" s="78">
        <v>4</v>
      </c>
      <c r="C9" s="78">
        <v>390.21</v>
      </c>
      <c r="D9" s="82">
        <v>1</v>
      </c>
      <c r="E9" s="80">
        <v>1560.84</v>
      </c>
      <c r="F9" s="80">
        <v>5.2</v>
      </c>
      <c r="G9" s="80">
        <v>294.05</v>
      </c>
      <c r="H9" s="80">
        <v>1</v>
      </c>
      <c r="I9" s="80">
        <v>1529.06</v>
      </c>
      <c r="J9" s="80">
        <v>8</v>
      </c>
      <c r="K9" s="84">
        <v>268.57</v>
      </c>
      <c r="L9" s="82">
        <v>3</v>
      </c>
      <c r="M9" s="80">
        <v>6445.7</v>
      </c>
      <c r="N9" s="80">
        <v>7.5</v>
      </c>
      <c r="O9" s="80">
        <v>209.52</v>
      </c>
      <c r="P9" s="80">
        <v>7</v>
      </c>
      <c r="Q9" s="80">
        <v>10991.4</v>
      </c>
      <c r="R9" s="80">
        <v>7.5</v>
      </c>
      <c r="S9" s="80">
        <v>180.93</v>
      </c>
      <c r="T9" s="80">
        <v>13</v>
      </c>
      <c r="U9" s="80">
        <v>17640.669999999998</v>
      </c>
      <c r="V9" s="80">
        <v>7.5</v>
      </c>
      <c r="W9" s="80">
        <v>143.36000000000001</v>
      </c>
      <c r="X9" s="80">
        <v>36</v>
      </c>
      <c r="Y9" s="80">
        <v>38707.199999999997</v>
      </c>
      <c r="Z9" s="83">
        <f t="shared" si="0"/>
        <v>76874.869999999981</v>
      </c>
    </row>
    <row r="10" spans="1:26" x14ac:dyDescent="0.35">
      <c r="A10" s="77" t="s">
        <v>207</v>
      </c>
      <c r="B10" s="78">
        <v>4.5</v>
      </c>
      <c r="C10" s="82">
        <v>390.21</v>
      </c>
      <c r="D10" s="82">
        <v>1</v>
      </c>
      <c r="E10" s="80">
        <v>1755.94</v>
      </c>
      <c r="F10" s="80"/>
      <c r="G10" s="80"/>
      <c r="H10" s="80"/>
      <c r="I10" s="80"/>
      <c r="J10" s="80">
        <v>7</v>
      </c>
      <c r="K10" s="84">
        <v>268.57</v>
      </c>
      <c r="L10" s="82">
        <v>3</v>
      </c>
      <c r="M10" s="80">
        <v>5639.97</v>
      </c>
      <c r="N10" s="80">
        <v>7.5</v>
      </c>
      <c r="O10" s="80">
        <v>209.52</v>
      </c>
      <c r="P10" s="80">
        <v>7</v>
      </c>
      <c r="Q10" s="80">
        <v>10991.4</v>
      </c>
      <c r="R10" s="80">
        <v>7.5</v>
      </c>
      <c r="S10" s="80">
        <v>180.93</v>
      </c>
      <c r="T10" s="80">
        <v>13</v>
      </c>
      <c r="U10" s="80">
        <v>17640.669999999998</v>
      </c>
      <c r="V10" s="80">
        <v>7.5</v>
      </c>
      <c r="W10" s="80">
        <v>143.36000000000001</v>
      </c>
      <c r="X10" s="80">
        <v>36</v>
      </c>
      <c r="Y10" s="80">
        <v>38707.199999999997</v>
      </c>
      <c r="Z10" s="83">
        <f t="shared" si="0"/>
        <v>74735.179999999993</v>
      </c>
    </row>
    <row r="11" spans="1:26" x14ac:dyDescent="0.35">
      <c r="A11" s="85" t="s">
        <v>208</v>
      </c>
      <c r="B11" s="78">
        <v>14</v>
      </c>
      <c r="C11" s="82">
        <v>390.21</v>
      </c>
      <c r="D11" s="82">
        <v>1</v>
      </c>
      <c r="E11" s="80">
        <v>5462.94</v>
      </c>
      <c r="F11" s="80"/>
      <c r="G11" s="80"/>
      <c r="H11" s="80"/>
      <c r="I11" s="80"/>
      <c r="J11" s="80">
        <v>10.5</v>
      </c>
      <c r="K11" s="81">
        <v>268.57</v>
      </c>
      <c r="L11" s="82">
        <v>3</v>
      </c>
      <c r="M11" s="80">
        <v>8459.9500000000007</v>
      </c>
      <c r="N11" s="80">
        <v>11.5</v>
      </c>
      <c r="O11" s="80">
        <v>209.52</v>
      </c>
      <c r="P11" s="80">
        <v>7</v>
      </c>
      <c r="Q11" s="80">
        <v>16866.36</v>
      </c>
      <c r="R11" s="80">
        <v>12</v>
      </c>
      <c r="S11" s="80">
        <v>180.93</v>
      </c>
      <c r="T11" s="80">
        <v>13</v>
      </c>
      <c r="U11" s="80">
        <v>28225.08</v>
      </c>
      <c r="V11" s="80">
        <v>11.5</v>
      </c>
      <c r="W11" s="80">
        <v>143.36000000000001</v>
      </c>
      <c r="X11" s="80">
        <v>36</v>
      </c>
      <c r="Y11" s="80">
        <v>59351.040000000001</v>
      </c>
      <c r="Z11" s="83">
        <f t="shared" si="0"/>
        <v>118365.37</v>
      </c>
    </row>
    <row r="12" spans="1:26" x14ac:dyDescent="0.35">
      <c r="A12" s="85" t="s">
        <v>209</v>
      </c>
      <c r="B12" s="78">
        <v>4</v>
      </c>
      <c r="C12" s="82">
        <v>390.21</v>
      </c>
      <c r="D12" s="82">
        <v>1</v>
      </c>
      <c r="E12" s="80">
        <v>1560.84</v>
      </c>
      <c r="F12" s="78"/>
      <c r="G12" s="80"/>
      <c r="H12" s="85"/>
      <c r="I12" s="80"/>
      <c r="J12" s="85">
        <v>5.5</v>
      </c>
      <c r="K12" s="84">
        <v>268.57</v>
      </c>
      <c r="L12" s="82">
        <v>3</v>
      </c>
      <c r="M12" s="80">
        <v>4431.3999999999996</v>
      </c>
      <c r="N12" s="85">
        <v>5.5</v>
      </c>
      <c r="O12" s="80">
        <v>209.52</v>
      </c>
      <c r="P12" s="85">
        <v>7</v>
      </c>
      <c r="Q12" s="80">
        <v>8066.52</v>
      </c>
      <c r="R12" s="85">
        <v>5.5</v>
      </c>
      <c r="S12" s="80">
        <v>180.93</v>
      </c>
      <c r="T12" s="85">
        <v>13</v>
      </c>
      <c r="U12" s="80">
        <v>12936.45</v>
      </c>
      <c r="V12" s="85">
        <v>5.5</v>
      </c>
      <c r="W12" s="80">
        <v>143.36000000000001</v>
      </c>
      <c r="X12" s="85">
        <v>36</v>
      </c>
      <c r="Y12" s="80">
        <v>28385.279999999999</v>
      </c>
      <c r="Z12" s="83">
        <f t="shared" si="0"/>
        <v>55380.49</v>
      </c>
    </row>
    <row r="13" spans="1:26" x14ac:dyDescent="0.35">
      <c r="A13" s="85" t="s">
        <v>210</v>
      </c>
      <c r="B13" s="78"/>
      <c r="C13" s="88"/>
      <c r="D13" s="79"/>
      <c r="E13" s="89"/>
      <c r="F13" s="78"/>
      <c r="G13" s="80"/>
      <c r="H13" s="85"/>
      <c r="I13" s="80"/>
      <c r="J13" s="85">
        <v>5.5</v>
      </c>
      <c r="K13" s="84">
        <v>268.57</v>
      </c>
      <c r="L13" s="82">
        <v>3</v>
      </c>
      <c r="M13" s="80">
        <v>4431.3999999999996</v>
      </c>
      <c r="N13" s="85">
        <v>7.5</v>
      </c>
      <c r="O13" s="80">
        <v>209.52</v>
      </c>
      <c r="P13" s="85">
        <v>7</v>
      </c>
      <c r="Q13" s="80">
        <v>10998.75</v>
      </c>
      <c r="R13" s="85">
        <v>5</v>
      </c>
      <c r="S13" s="80">
        <v>180.93</v>
      </c>
      <c r="T13" s="85">
        <v>13</v>
      </c>
      <c r="U13" s="80">
        <v>11760.45</v>
      </c>
      <c r="V13" s="85">
        <v>7.5</v>
      </c>
      <c r="W13" s="80">
        <v>143.36000000000001</v>
      </c>
      <c r="X13" s="85">
        <v>36</v>
      </c>
      <c r="Y13" s="80">
        <v>38707.199999999997</v>
      </c>
      <c r="Z13" s="83">
        <f>Y13+U13+Q13+M13+I13+E13</f>
        <v>65897.799999999988</v>
      </c>
    </row>
    <row r="14" spans="1:26" x14ac:dyDescent="0.35">
      <c r="A14" s="85"/>
      <c r="B14" s="78"/>
      <c r="C14" s="78"/>
      <c r="D14" s="78"/>
      <c r="E14" s="106">
        <f>SUM(E5:E13)</f>
        <v>10340.56</v>
      </c>
      <c r="F14" s="106"/>
      <c r="G14" s="106"/>
      <c r="H14" s="107"/>
      <c r="I14" s="107">
        <f>SUM(I5:I13)</f>
        <v>11634.49</v>
      </c>
      <c r="J14" s="107"/>
      <c r="K14" s="86"/>
      <c r="L14" s="108"/>
      <c r="M14" s="107">
        <f>SUM(M5:M13)</f>
        <v>73991.369999999981</v>
      </c>
      <c r="N14" s="107"/>
      <c r="O14" s="109"/>
      <c r="P14" s="107"/>
      <c r="Q14" s="107">
        <f>SUM(Q5:Q13)</f>
        <v>131784.07</v>
      </c>
      <c r="R14" s="107"/>
      <c r="S14" s="107"/>
      <c r="T14" s="107"/>
      <c r="U14" s="107">
        <f>SUM(U5:U13)</f>
        <v>160991.11000000004</v>
      </c>
      <c r="V14" s="107"/>
      <c r="W14" s="107"/>
      <c r="X14" s="107"/>
      <c r="Y14" s="107">
        <f>SUM(Y5:Y13)</f>
        <v>465342.84</v>
      </c>
      <c r="Z14" s="87">
        <f>SUM(Z5:Z13)</f>
        <v>854084.44</v>
      </c>
    </row>
  </sheetData>
  <mergeCells count="1">
    <mergeCell ref="B2:Z2"/>
  </mergeCells>
  <pageMargins left="0.7" right="0.7" top="0.75" bottom="0.75" header="0.3" footer="0.3"/>
  <pageSetup paperSize="8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Z29"/>
  <sheetViews>
    <sheetView view="pageBreakPreview" topLeftCell="E1" zoomScale="60" zoomScaleNormal="100" workbookViewId="0">
      <selection activeCell="G19" sqref="F17:G19"/>
    </sheetView>
  </sheetViews>
  <sheetFormatPr defaultRowHeight="14.5" x14ac:dyDescent="0.35"/>
  <cols>
    <col min="1" max="1" width="27.7265625" customWidth="1"/>
    <col min="2" max="2" width="9.26953125" style="64" customWidth="1"/>
    <col min="3" max="3" width="15.81640625" style="64" bestFit="1" customWidth="1"/>
    <col min="4" max="4" width="13.7265625" style="64" bestFit="1" customWidth="1"/>
    <col min="5" max="5" width="14.26953125" style="64" customWidth="1"/>
    <col min="6" max="6" width="8.7265625" style="64" customWidth="1"/>
    <col min="7" max="7" width="15.81640625" style="64" bestFit="1" customWidth="1"/>
    <col min="8" max="9" width="12.26953125" customWidth="1"/>
    <col min="10" max="10" width="10.26953125" customWidth="1"/>
    <col min="11" max="11" width="15.81640625" bestFit="1" customWidth="1"/>
    <col min="12" max="12" width="14" bestFit="1" customWidth="1"/>
    <col min="13" max="13" width="12.1796875" customWidth="1"/>
    <col min="14" max="14" width="8.453125" customWidth="1"/>
    <col min="15" max="15" width="15.81640625" bestFit="1" customWidth="1"/>
    <col min="16" max="16" width="14.1796875" customWidth="1"/>
    <col min="17" max="17" width="11.54296875" customWidth="1"/>
    <col min="18" max="18" width="9" customWidth="1"/>
    <col min="19" max="19" width="15.81640625" bestFit="1" customWidth="1"/>
    <col min="20" max="20" width="14" customWidth="1"/>
    <col min="21" max="22" width="13.453125" customWidth="1"/>
    <col min="23" max="23" width="15.81640625" bestFit="1" customWidth="1"/>
    <col min="24" max="25" width="13.453125" customWidth="1"/>
    <col min="26" max="26" width="17" customWidth="1"/>
  </cols>
  <sheetData>
    <row r="2" spans="1:26" ht="27.75" customHeight="1" x14ac:dyDescent="0.35">
      <c r="A2" s="62" t="s">
        <v>211</v>
      </c>
      <c r="B2" s="125" t="s">
        <v>200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</row>
    <row r="3" spans="1:26" ht="26.25" customHeight="1" x14ac:dyDescent="0.35">
      <c r="D3" s="64" t="s">
        <v>212</v>
      </c>
      <c r="H3" s="63" t="s">
        <v>213</v>
      </c>
      <c r="I3" s="63"/>
      <c r="J3" s="63"/>
      <c r="K3" s="63"/>
      <c r="L3" t="s">
        <v>214</v>
      </c>
      <c r="P3" t="s">
        <v>215</v>
      </c>
      <c r="T3" t="s">
        <v>216</v>
      </c>
      <c r="X3" t="s">
        <v>217</v>
      </c>
    </row>
    <row r="4" spans="1:26" s="63" customFormat="1" ht="29" x14ac:dyDescent="0.35">
      <c r="A4" s="65" t="s">
        <v>201</v>
      </c>
      <c r="B4" s="66" t="s">
        <v>0</v>
      </c>
      <c r="C4" s="66" t="s">
        <v>1</v>
      </c>
      <c r="D4" s="67" t="s">
        <v>2</v>
      </c>
      <c r="E4" s="66" t="s">
        <v>3</v>
      </c>
      <c r="F4" s="68" t="s">
        <v>0</v>
      </c>
      <c r="G4" s="68" t="s">
        <v>1</v>
      </c>
      <c r="H4" s="69" t="s">
        <v>218</v>
      </c>
      <c r="I4" s="70" t="s">
        <v>3</v>
      </c>
      <c r="J4" s="71" t="s">
        <v>0</v>
      </c>
      <c r="K4" s="71" t="s">
        <v>1</v>
      </c>
      <c r="L4" s="72" t="s">
        <v>5</v>
      </c>
      <c r="M4" s="71" t="s">
        <v>3</v>
      </c>
      <c r="N4" s="73" t="s">
        <v>0</v>
      </c>
      <c r="O4" s="73" t="s">
        <v>1</v>
      </c>
      <c r="P4" s="73" t="s">
        <v>6</v>
      </c>
      <c r="Q4" s="73" t="s">
        <v>3</v>
      </c>
      <c r="R4" s="74" t="s">
        <v>0</v>
      </c>
      <c r="S4" s="91" t="s">
        <v>1</v>
      </c>
      <c r="T4" s="74" t="s">
        <v>45</v>
      </c>
      <c r="U4" s="74" t="s">
        <v>3</v>
      </c>
      <c r="V4" s="92" t="s">
        <v>0</v>
      </c>
      <c r="W4" s="92" t="s">
        <v>1</v>
      </c>
      <c r="X4" s="92" t="s">
        <v>55</v>
      </c>
      <c r="Y4" s="92" t="s">
        <v>3</v>
      </c>
      <c r="Z4" s="76" t="s">
        <v>8</v>
      </c>
    </row>
    <row r="5" spans="1:26" x14ac:dyDescent="0.35">
      <c r="A5" s="77" t="s">
        <v>202</v>
      </c>
      <c r="B5" s="85">
        <v>6</v>
      </c>
      <c r="C5" s="93">
        <v>238.03269230769234</v>
      </c>
      <c r="D5" s="80">
        <v>1</v>
      </c>
      <c r="E5" s="94">
        <f>(B5*C5)</f>
        <v>1428.1961538461542</v>
      </c>
      <c r="F5" s="80">
        <v>23</v>
      </c>
      <c r="G5" s="94">
        <v>190.50288461538463</v>
      </c>
      <c r="H5" s="80">
        <v>3</v>
      </c>
      <c r="I5" s="94">
        <f>(F5*G5)</f>
        <v>4381.5663461538461</v>
      </c>
      <c r="J5" s="80">
        <v>12</v>
      </c>
      <c r="K5" s="94">
        <v>168.25168269230767</v>
      </c>
      <c r="L5" s="80">
        <v>2</v>
      </c>
      <c r="M5" s="94">
        <f t="shared" ref="M5:M10" si="0">(J5*K5)</f>
        <v>2019.020192307692</v>
      </c>
      <c r="N5" s="80">
        <v>24</v>
      </c>
      <c r="O5" s="94">
        <v>128.09278846153848</v>
      </c>
      <c r="P5" s="80">
        <v>4</v>
      </c>
      <c r="Q5" s="94">
        <f>(N5*O5)</f>
        <v>3074.2269230769234</v>
      </c>
      <c r="R5" s="80">
        <v>4</v>
      </c>
      <c r="S5" s="94">
        <v>99.364182692307708</v>
      </c>
      <c r="T5" s="80">
        <v>1</v>
      </c>
      <c r="U5" s="94">
        <f>(R5*S5)</f>
        <v>397.45673076923083</v>
      </c>
      <c r="V5" s="80">
        <v>192</v>
      </c>
      <c r="W5" s="94">
        <v>97.7</v>
      </c>
      <c r="X5" s="80">
        <v>36</v>
      </c>
      <c r="Y5" s="94">
        <f>(V5*W5)</f>
        <v>18758.400000000001</v>
      </c>
      <c r="Z5" s="93">
        <f>E5+I5+M5+Q5+U5+Y5</f>
        <v>30058.866346153849</v>
      </c>
    </row>
    <row r="6" spans="1:26" x14ac:dyDescent="0.35">
      <c r="A6" s="77" t="s">
        <v>203</v>
      </c>
      <c r="B6">
        <v>7.5</v>
      </c>
      <c r="C6" s="93">
        <v>238.03269230769234</v>
      </c>
      <c r="D6" s="80">
        <v>2</v>
      </c>
      <c r="E6" s="94">
        <f t="shared" ref="E6:E13" si="1">(B6*C6)</f>
        <v>1785.2451923076926</v>
      </c>
      <c r="F6" s="80">
        <v>7</v>
      </c>
      <c r="G6" s="94">
        <v>190.50288461538463</v>
      </c>
      <c r="H6" s="80">
        <v>2</v>
      </c>
      <c r="I6" s="94">
        <f t="shared" ref="I6:I13" si="2">(F6*G6)</f>
        <v>1333.5201923076925</v>
      </c>
      <c r="J6" s="80">
        <v>19</v>
      </c>
      <c r="K6" s="94">
        <v>168.25168269230767</v>
      </c>
      <c r="L6" s="80">
        <v>5</v>
      </c>
      <c r="M6" s="94">
        <f t="shared" si="0"/>
        <v>3196.7819711538459</v>
      </c>
      <c r="N6" s="80">
        <v>29.5</v>
      </c>
      <c r="O6" s="94">
        <v>128.09278846153848</v>
      </c>
      <c r="P6" s="80">
        <v>6</v>
      </c>
      <c r="Q6" s="94">
        <f t="shared" ref="Q6:Q13" si="3">(N6*O6)</f>
        <v>3778.737259615385</v>
      </c>
      <c r="R6" s="80">
        <v>46</v>
      </c>
      <c r="S6" s="94">
        <v>99.364182692307708</v>
      </c>
      <c r="T6" s="80">
        <v>13</v>
      </c>
      <c r="U6" s="94">
        <f t="shared" ref="U6:U13" si="4">(R6*S6)</f>
        <v>4570.7524038461543</v>
      </c>
      <c r="V6" s="80">
        <v>117.5</v>
      </c>
      <c r="W6" s="94">
        <v>97.7</v>
      </c>
      <c r="X6" s="80">
        <v>30</v>
      </c>
      <c r="Y6" s="94">
        <f t="shared" ref="Y6:Y13" si="5">(V6*W6)</f>
        <v>11479.75</v>
      </c>
      <c r="Z6" s="93">
        <f t="shared" ref="Z6:Z13" si="6">E6+I6+M6+Q6+U6+Y6</f>
        <v>26144.787019230771</v>
      </c>
    </row>
    <row r="7" spans="1:26" x14ac:dyDescent="0.35">
      <c r="A7" s="85" t="s">
        <v>204</v>
      </c>
      <c r="B7" s="85">
        <v>4</v>
      </c>
      <c r="C7" s="93">
        <v>238.03269230769234</v>
      </c>
      <c r="D7" s="80">
        <v>1</v>
      </c>
      <c r="E7" s="94">
        <f t="shared" si="1"/>
        <v>952.13076923076937</v>
      </c>
      <c r="F7" s="80">
        <v>4</v>
      </c>
      <c r="G7" s="94">
        <v>190.50288461538463</v>
      </c>
      <c r="H7" s="80">
        <v>1</v>
      </c>
      <c r="I7" s="94">
        <f t="shared" si="2"/>
        <v>762.01153846153852</v>
      </c>
      <c r="J7" s="95"/>
      <c r="K7" s="96"/>
      <c r="L7" s="95"/>
      <c r="M7" s="96"/>
      <c r="N7" s="95"/>
      <c r="O7" s="96"/>
      <c r="P7" s="95"/>
      <c r="Q7" s="96"/>
      <c r="R7" s="80">
        <v>12</v>
      </c>
      <c r="S7" s="94">
        <v>99.364182692307708</v>
      </c>
      <c r="T7" s="80">
        <v>3</v>
      </c>
      <c r="U7" s="94">
        <f t="shared" si="4"/>
        <v>1192.3701923076924</v>
      </c>
      <c r="V7" s="80">
        <v>4</v>
      </c>
      <c r="W7" s="94">
        <v>97.7</v>
      </c>
      <c r="X7" s="80">
        <v>1</v>
      </c>
      <c r="Y7" s="94">
        <f t="shared" si="5"/>
        <v>390.8</v>
      </c>
      <c r="Z7" s="93">
        <f>E7+I7+M7+Q7+U7+Y7</f>
        <v>3297.3125000000005</v>
      </c>
    </row>
    <row r="8" spans="1:26" x14ac:dyDescent="0.35">
      <c r="A8" s="85" t="s">
        <v>205</v>
      </c>
      <c r="B8" s="85">
        <v>4.5</v>
      </c>
      <c r="C8" s="93">
        <v>317.37692307692311</v>
      </c>
      <c r="D8" s="80">
        <v>1</v>
      </c>
      <c r="E8" s="94">
        <f t="shared" si="1"/>
        <v>1428.1961538461539</v>
      </c>
      <c r="F8" s="80">
        <v>8</v>
      </c>
      <c r="G8" s="94">
        <v>254.00384615384615</v>
      </c>
      <c r="H8" s="80">
        <v>2</v>
      </c>
      <c r="I8" s="94">
        <f t="shared" si="2"/>
        <v>2032.0307692307692</v>
      </c>
      <c r="J8" s="85">
        <v>4</v>
      </c>
      <c r="K8" s="97">
        <f>K6*2</f>
        <v>336.50336538461534</v>
      </c>
      <c r="L8" s="98">
        <v>1</v>
      </c>
      <c r="M8" s="94">
        <f t="shared" si="0"/>
        <v>1346.0134615384613</v>
      </c>
      <c r="N8" s="95"/>
      <c r="O8" s="96"/>
      <c r="P8" s="95"/>
      <c r="Q8" s="96"/>
      <c r="R8" s="80">
        <v>7.5</v>
      </c>
      <c r="S8" s="97">
        <f>S6*2</f>
        <v>198.72836538461542</v>
      </c>
      <c r="T8" s="80">
        <v>3</v>
      </c>
      <c r="U8" s="94">
        <f t="shared" si="4"/>
        <v>1490.4627403846157</v>
      </c>
      <c r="V8" s="80">
        <v>29.5</v>
      </c>
      <c r="W8" s="97">
        <f>W6*2</f>
        <v>195.4</v>
      </c>
      <c r="X8" s="80">
        <v>7</v>
      </c>
      <c r="Y8" s="94">
        <f t="shared" si="5"/>
        <v>5764.3</v>
      </c>
      <c r="Z8" s="93">
        <f t="shared" si="6"/>
        <v>12061.003124999999</v>
      </c>
    </row>
    <row r="9" spans="1:26" x14ac:dyDescent="0.35">
      <c r="A9" s="77" t="s">
        <v>206</v>
      </c>
      <c r="B9" s="85">
        <v>6.5</v>
      </c>
      <c r="C9" s="93">
        <v>238.03269230769234</v>
      </c>
      <c r="D9" s="80">
        <v>2</v>
      </c>
      <c r="E9" s="94">
        <f t="shared" si="1"/>
        <v>1547.2125000000003</v>
      </c>
      <c r="F9" s="80">
        <v>9</v>
      </c>
      <c r="G9" s="94">
        <v>190.50288461538463</v>
      </c>
      <c r="H9" s="80">
        <v>3</v>
      </c>
      <c r="I9" s="94">
        <f t="shared" si="2"/>
        <v>1714.5259615384616</v>
      </c>
      <c r="J9" s="80">
        <v>25</v>
      </c>
      <c r="K9" s="94">
        <v>168.25168269230767</v>
      </c>
      <c r="L9" s="80">
        <v>6</v>
      </c>
      <c r="M9" s="94">
        <f t="shared" si="0"/>
        <v>4206.2920673076915</v>
      </c>
      <c r="N9" s="80">
        <v>37</v>
      </c>
      <c r="O9" s="94">
        <v>128.09278846153848</v>
      </c>
      <c r="P9" s="80">
        <v>10</v>
      </c>
      <c r="Q9" s="94">
        <f t="shared" si="3"/>
        <v>4739.4331730769236</v>
      </c>
      <c r="R9" s="80">
        <v>55</v>
      </c>
      <c r="S9" s="94">
        <v>99.364182692307708</v>
      </c>
      <c r="T9" s="80">
        <v>14</v>
      </c>
      <c r="U9" s="94">
        <f t="shared" si="4"/>
        <v>5465.0300480769238</v>
      </c>
      <c r="V9" s="80">
        <v>211.25</v>
      </c>
      <c r="W9" s="94">
        <v>97.7</v>
      </c>
      <c r="X9" s="80">
        <v>62</v>
      </c>
      <c r="Y9" s="94">
        <f t="shared" si="5"/>
        <v>20639.125</v>
      </c>
      <c r="Z9" s="93">
        <f t="shared" si="6"/>
        <v>38311.618750000001</v>
      </c>
    </row>
    <row r="10" spans="1:26" x14ac:dyDescent="0.35">
      <c r="A10" s="77" t="s">
        <v>207</v>
      </c>
      <c r="B10" s="85">
        <v>6.5</v>
      </c>
      <c r="C10" s="93">
        <v>238.03269230769234</v>
      </c>
      <c r="D10" s="80">
        <v>2</v>
      </c>
      <c r="E10" s="94">
        <f t="shared" si="1"/>
        <v>1547.2125000000003</v>
      </c>
      <c r="F10" s="80">
        <v>11</v>
      </c>
      <c r="G10" s="94">
        <v>190.50288461538463</v>
      </c>
      <c r="H10" s="80">
        <v>4</v>
      </c>
      <c r="I10" s="94">
        <f t="shared" si="2"/>
        <v>2095.5317307692308</v>
      </c>
      <c r="J10" s="80">
        <v>24</v>
      </c>
      <c r="K10" s="94">
        <v>168.25168269230767</v>
      </c>
      <c r="L10" s="80">
        <v>6</v>
      </c>
      <c r="M10" s="94">
        <f t="shared" si="0"/>
        <v>4038.040384615384</v>
      </c>
      <c r="N10" s="80">
        <v>55.5</v>
      </c>
      <c r="O10" s="94">
        <v>128.09278846153848</v>
      </c>
      <c r="P10" s="80">
        <v>12</v>
      </c>
      <c r="Q10" s="94">
        <f t="shared" si="3"/>
        <v>7109.1497596153858</v>
      </c>
      <c r="R10" s="80">
        <v>100</v>
      </c>
      <c r="S10" s="94">
        <v>99.364182692307708</v>
      </c>
      <c r="T10" s="80">
        <v>15</v>
      </c>
      <c r="U10" s="94">
        <f t="shared" si="4"/>
        <v>9936.4182692307713</v>
      </c>
      <c r="V10" s="80">
        <v>203</v>
      </c>
      <c r="W10" s="94">
        <v>97.7</v>
      </c>
      <c r="X10" s="80">
        <v>57</v>
      </c>
      <c r="Y10" s="94">
        <f t="shared" si="5"/>
        <v>19833.100000000002</v>
      </c>
      <c r="Z10" s="93">
        <f t="shared" si="6"/>
        <v>44559.452644230769</v>
      </c>
    </row>
    <row r="11" spans="1:26" x14ac:dyDescent="0.35">
      <c r="A11" s="85" t="s">
        <v>208</v>
      </c>
      <c r="B11" s="99"/>
      <c r="C11" s="100"/>
      <c r="D11" s="95"/>
      <c r="E11" s="96"/>
      <c r="F11" s="95"/>
      <c r="G11" s="101"/>
      <c r="H11" s="95"/>
      <c r="I11" s="96">
        <v>0</v>
      </c>
      <c r="J11" s="80">
        <v>16</v>
      </c>
      <c r="K11" s="97">
        <f>K9*2</f>
        <v>336.50336538461534</v>
      </c>
      <c r="L11" s="80">
        <v>2</v>
      </c>
      <c r="M11" s="94">
        <f>(J11*K11)</f>
        <v>5384.0538461538454</v>
      </c>
      <c r="N11" s="80">
        <v>24</v>
      </c>
      <c r="O11" s="97">
        <f>O9*2</f>
        <v>256.18557692307695</v>
      </c>
      <c r="P11" s="80">
        <v>3</v>
      </c>
      <c r="Q11" s="94">
        <f t="shared" si="3"/>
        <v>6148.4538461538468</v>
      </c>
      <c r="R11" s="80">
        <v>40</v>
      </c>
      <c r="S11" s="97">
        <f>S9*2</f>
        <v>198.72836538461542</v>
      </c>
      <c r="T11" s="80">
        <v>5</v>
      </c>
      <c r="U11" s="94">
        <f t="shared" si="4"/>
        <v>7949.1346153846171</v>
      </c>
      <c r="V11" s="102">
        <v>112</v>
      </c>
      <c r="W11" s="103">
        <f>W9*2</f>
        <v>195.4</v>
      </c>
      <c r="X11" s="102">
        <v>14</v>
      </c>
      <c r="Y11" s="104">
        <f>(V11*W11)</f>
        <v>21884.799999999999</v>
      </c>
      <c r="Z11" s="93">
        <f t="shared" si="6"/>
        <v>41366.442307692312</v>
      </c>
    </row>
    <row r="12" spans="1:26" x14ac:dyDescent="0.35">
      <c r="A12" s="85" t="s">
        <v>209</v>
      </c>
      <c r="B12" s="85">
        <v>4</v>
      </c>
      <c r="C12" s="93">
        <v>238.03269230769234</v>
      </c>
      <c r="D12" s="85">
        <v>1</v>
      </c>
      <c r="E12" s="94">
        <f t="shared" si="1"/>
        <v>952.13076923076937</v>
      </c>
      <c r="F12" s="78">
        <v>9.5</v>
      </c>
      <c r="G12" s="94">
        <v>190.50288461538463</v>
      </c>
      <c r="H12" s="80">
        <v>2</v>
      </c>
      <c r="I12" s="94">
        <f t="shared" si="2"/>
        <v>1809.7774038461539</v>
      </c>
      <c r="J12" s="85">
        <v>14</v>
      </c>
      <c r="K12" s="94">
        <v>168.25168269230767</v>
      </c>
      <c r="L12" s="85">
        <v>3</v>
      </c>
      <c r="M12" s="94">
        <f t="shared" ref="M12:M13" si="7">(J12*K12)</f>
        <v>2355.5235576923073</v>
      </c>
      <c r="N12" s="85">
        <v>21</v>
      </c>
      <c r="O12" s="94">
        <v>128.09278846153848</v>
      </c>
      <c r="P12" s="85">
        <v>5</v>
      </c>
      <c r="Q12" s="94">
        <f t="shared" si="3"/>
        <v>2689.948557692308</v>
      </c>
      <c r="R12" s="85">
        <v>32</v>
      </c>
      <c r="S12" s="94">
        <v>99.364182692307708</v>
      </c>
      <c r="T12" s="85">
        <v>7</v>
      </c>
      <c r="U12" s="94">
        <f t="shared" si="4"/>
        <v>3179.6538461538466</v>
      </c>
      <c r="V12" s="80">
        <v>102.5</v>
      </c>
      <c r="W12" s="94">
        <v>97.7</v>
      </c>
      <c r="X12" s="80">
        <v>27</v>
      </c>
      <c r="Y12" s="94">
        <f>(V12*W12)</f>
        <v>10014.25</v>
      </c>
      <c r="Z12" s="93">
        <f t="shared" si="6"/>
        <v>21001.284134615387</v>
      </c>
    </row>
    <row r="13" spans="1:26" x14ac:dyDescent="0.35">
      <c r="A13" s="85" t="s">
        <v>210</v>
      </c>
      <c r="B13" s="99"/>
      <c r="C13" s="100"/>
      <c r="D13" s="99"/>
      <c r="E13" s="96">
        <f t="shared" si="1"/>
        <v>0</v>
      </c>
      <c r="F13" s="78">
        <v>4</v>
      </c>
      <c r="G13" s="94">
        <v>190.50288461538463</v>
      </c>
      <c r="H13" s="80">
        <v>1</v>
      </c>
      <c r="I13" s="94">
        <f t="shared" si="2"/>
        <v>762.01153846153852</v>
      </c>
      <c r="J13" s="85">
        <v>4</v>
      </c>
      <c r="K13" s="94">
        <v>168.25168269230767</v>
      </c>
      <c r="L13" s="85">
        <v>1</v>
      </c>
      <c r="M13" s="94">
        <f t="shared" si="7"/>
        <v>673.00673076923067</v>
      </c>
      <c r="N13" s="85">
        <v>18.5</v>
      </c>
      <c r="O13" s="94">
        <v>128.09278846153848</v>
      </c>
      <c r="P13" s="85">
        <v>4</v>
      </c>
      <c r="Q13" s="94">
        <f t="shared" si="3"/>
        <v>2369.7165865384618</v>
      </c>
      <c r="R13" s="85">
        <v>16</v>
      </c>
      <c r="S13" s="94">
        <v>99.364182692307708</v>
      </c>
      <c r="T13" s="85">
        <v>4</v>
      </c>
      <c r="U13" s="94">
        <f t="shared" si="4"/>
        <v>1589.8269230769233</v>
      </c>
      <c r="V13" s="80">
        <v>100</v>
      </c>
      <c r="W13" s="94">
        <v>97.7</v>
      </c>
      <c r="X13" s="80">
        <v>25</v>
      </c>
      <c r="Y13" s="94">
        <f t="shared" si="5"/>
        <v>9770</v>
      </c>
      <c r="Z13" s="93">
        <f t="shared" si="6"/>
        <v>15164.561778846155</v>
      </c>
    </row>
    <row r="14" spans="1:26" x14ac:dyDescent="0.35">
      <c r="A14" s="85" t="s">
        <v>219</v>
      </c>
      <c r="B14" s="78">
        <f>SUM(B5:B13)</f>
        <v>39</v>
      </c>
      <c r="C14" s="78"/>
      <c r="D14" s="85">
        <f>SUM(D5:D13)</f>
        <v>10</v>
      </c>
      <c r="E14" s="105">
        <f>SUM(E5:E13)</f>
        <v>9640.3240384615401</v>
      </c>
      <c r="F14" s="78">
        <f>SUM(F5:F13)</f>
        <v>75.5</v>
      </c>
      <c r="G14" s="78"/>
      <c r="H14" s="80">
        <f>SUM(H5:H13)</f>
        <v>18</v>
      </c>
      <c r="I14" s="105">
        <f>SUM(I5:I13)</f>
        <v>14890.975480769232</v>
      </c>
      <c r="J14" s="78">
        <f>SUM(J5:J13)</f>
        <v>118</v>
      </c>
      <c r="K14" s="85"/>
      <c r="L14" s="85">
        <f>SUM(L5:L13)</f>
        <v>26</v>
      </c>
      <c r="M14" s="105">
        <f>SUM(M5:M13)</f>
        <v>23218.73221153846</v>
      </c>
      <c r="N14" s="85">
        <f>SUM(N5:N13)</f>
        <v>209.5</v>
      </c>
      <c r="O14" s="80"/>
      <c r="P14" s="85">
        <f>SUM(P5:P13)</f>
        <v>44</v>
      </c>
      <c r="Q14" s="105">
        <f>SUM(Q5:Q13)</f>
        <v>29909.666105769236</v>
      </c>
      <c r="R14" s="85">
        <f>SUM(R5:R13)</f>
        <v>312.5</v>
      </c>
      <c r="S14" s="85"/>
      <c r="T14" s="85">
        <f>SUM(T5:T13)</f>
        <v>65</v>
      </c>
      <c r="U14" s="105">
        <f>SUM(U5:U13)</f>
        <v>35771.105769230773</v>
      </c>
      <c r="V14" s="85">
        <f>SUM(V5:V13)</f>
        <v>1071.75</v>
      </c>
      <c r="W14" s="85"/>
      <c r="X14" s="85">
        <f>SUM(X5:X13)</f>
        <v>259</v>
      </c>
      <c r="Y14" s="105">
        <f>SUM(Y5:Y13)</f>
        <v>118534.52500000001</v>
      </c>
      <c r="Z14" s="87">
        <f>SUM(Z5:Z13)</f>
        <v>231965.32860576926</v>
      </c>
    </row>
    <row r="26" spans="3:24" x14ac:dyDescent="0.35">
      <c r="C26" s="85" t="s">
        <v>220</v>
      </c>
      <c r="D26" s="105">
        <v>330072</v>
      </c>
      <c r="G26" s="85" t="s">
        <v>220</v>
      </c>
      <c r="H26" s="105">
        <v>264164</v>
      </c>
      <c r="K26" s="85" t="s">
        <v>220</v>
      </c>
      <c r="L26" s="105">
        <v>233309</v>
      </c>
      <c r="O26" s="85" t="s">
        <v>220</v>
      </c>
      <c r="P26" s="105">
        <v>177622</v>
      </c>
      <c r="S26" s="85" t="s">
        <v>220</v>
      </c>
      <c r="T26" s="105">
        <v>137785</v>
      </c>
      <c r="W26" s="85" t="s">
        <v>220</v>
      </c>
      <c r="X26" s="105">
        <v>135476</v>
      </c>
    </row>
    <row r="27" spans="3:24" x14ac:dyDescent="0.35">
      <c r="C27" s="85" t="s">
        <v>221</v>
      </c>
      <c r="D27" s="105">
        <f>D26/52/40</f>
        <v>158.68846153846155</v>
      </c>
      <c r="G27" s="85" t="s">
        <v>221</v>
      </c>
      <c r="H27" s="105">
        <f>H26/52/40</f>
        <v>127.00192307692308</v>
      </c>
      <c r="K27" s="85" t="s">
        <v>221</v>
      </c>
      <c r="L27" s="105">
        <f>L26/52/40</f>
        <v>112.16778846153845</v>
      </c>
      <c r="O27" s="85" t="s">
        <v>221</v>
      </c>
      <c r="P27" s="105">
        <f>P26/52/40</f>
        <v>85.395192307692312</v>
      </c>
      <c r="S27" s="85" t="s">
        <v>221</v>
      </c>
      <c r="T27" s="105">
        <f>T26/52/40</f>
        <v>66.242788461538467</v>
      </c>
      <c r="W27" s="85" t="s">
        <v>221</v>
      </c>
      <c r="X27" s="105">
        <f>135476/52/40</f>
        <v>65.132692307692309</v>
      </c>
    </row>
    <row r="28" spans="3:24" x14ac:dyDescent="0.35">
      <c r="C28" s="85" t="s">
        <v>222</v>
      </c>
      <c r="D28" s="105">
        <f>D27*1.5</f>
        <v>238.03269230769234</v>
      </c>
      <c r="G28" s="85" t="s">
        <v>222</v>
      </c>
      <c r="H28" s="105">
        <f>H27*1.5</f>
        <v>190.50288461538463</v>
      </c>
      <c r="K28" s="85" t="s">
        <v>222</v>
      </c>
      <c r="L28" s="105">
        <f>L27*1.5</f>
        <v>168.25168269230767</v>
      </c>
      <c r="O28" s="85" t="s">
        <v>222</v>
      </c>
      <c r="P28" s="105">
        <f>P27*1.5</f>
        <v>128.09278846153848</v>
      </c>
      <c r="S28" s="85" t="s">
        <v>222</v>
      </c>
      <c r="T28" s="105">
        <f>T27*1.5</f>
        <v>99.364182692307708</v>
      </c>
      <c r="W28" s="85" t="s">
        <v>222</v>
      </c>
      <c r="X28" s="105">
        <f>X27*1.5</f>
        <v>97.699038461538464</v>
      </c>
    </row>
    <row r="29" spans="3:24" x14ac:dyDescent="0.35">
      <c r="C29" s="85" t="s">
        <v>223</v>
      </c>
      <c r="D29" s="105">
        <f>D27*2</f>
        <v>317.37692307692311</v>
      </c>
      <c r="G29" s="85" t="s">
        <v>223</v>
      </c>
      <c r="H29" s="105">
        <f>H27*2</f>
        <v>254.00384615384615</v>
      </c>
      <c r="K29" s="85" t="s">
        <v>223</v>
      </c>
      <c r="L29" s="105">
        <f>L27*2</f>
        <v>224.3355769230769</v>
      </c>
      <c r="O29" s="85" t="s">
        <v>223</v>
      </c>
      <c r="P29" s="105">
        <f>P27*2</f>
        <v>170.79038461538462</v>
      </c>
      <c r="S29" s="85" t="s">
        <v>223</v>
      </c>
      <c r="T29" s="105">
        <f>T27*2</f>
        <v>132.48557692307693</v>
      </c>
      <c r="W29" s="85" t="s">
        <v>223</v>
      </c>
      <c r="X29" s="105">
        <f>X27*2</f>
        <v>130.26538461538462</v>
      </c>
    </row>
  </sheetData>
  <mergeCells count="1">
    <mergeCell ref="B2:Z2"/>
  </mergeCells>
  <pageMargins left="0.7" right="0.7" top="0.75" bottom="0.75" header="0.3" footer="0.3"/>
  <pageSetup paperSize="8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N292"/>
  <sheetViews>
    <sheetView tabSelected="1" view="pageBreakPreview" zoomScaleNormal="100" zoomScaleSheetLayoutView="100" workbookViewId="0">
      <pane ySplit="5" topLeftCell="A117" activePane="bottomLeft" state="frozen"/>
      <selection pane="bottomLeft" activeCell="N177" sqref="N177"/>
    </sheetView>
  </sheetViews>
  <sheetFormatPr defaultColWidth="9.26953125" defaultRowHeight="15" customHeight="1" x14ac:dyDescent="0.35"/>
  <cols>
    <col min="1" max="1" width="6" style="13" customWidth="1"/>
    <col min="2" max="3" width="10.7265625" style="13" customWidth="1"/>
    <col min="4" max="4" width="14.7265625" style="13" customWidth="1"/>
    <col min="5" max="5" width="13.7265625" style="13" customWidth="1"/>
    <col min="6" max="6" width="9.54296875" style="13" bestFit="1" customWidth="1"/>
    <col min="7" max="7" width="10.7265625" style="18" bestFit="1" customWidth="1"/>
    <col min="8" max="8" width="11.54296875" style="13" bestFit="1" customWidth="1"/>
    <col min="9" max="9" width="5.26953125" style="19" customWidth="1"/>
    <col min="10" max="10" width="7.7265625" style="15" customWidth="1"/>
    <col min="11" max="11" width="14.54296875" style="39" customWidth="1"/>
    <col min="12" max="13" width="9.26953125" style="13"/>
    <col min="14" max="14" width="11.26953125" style="13" bestFit="1" customWidth="1"/>
    <col min="15" max="16384" width="9.26953125" style="13"/>
  </cols>
  <sheetData>
    <row r="1" spans="1:14" ht="15" customHeight="1" x14ac:dyDescent="0.35">
      <c r="A1" s="129" t="s">
        <v>9</v>
      </c>
      <c r="B1" s="130"/>
      <c r="C1" s="11"/>
      <c r="D1" s="131" t="s">
        <v>10</v>
      </c>
      <c r="E1" s="131"/>
      <c r="F1" s="131"/>
      <c r="G1" s="131"/>
      <c r="H1" s="12"/>
      <c r="J1" s="33"/>
      <c r="K1" s="38"/>
      <c r="L1" s="14"/>
    </row>
    <row r="2" spans="1:14" ht="15" customHeight="1" x14ac:dyDescent="0.35">
      <c r="A2" s="129" t="s">
        <v>11</v>
      </c>
      <c r="B2" s="130"/>
      <c r="C2" s="11"/>
      <c r="D2" s="131" t="s">
        <v>12</v>
      </c>
      <c r="E2" s="131"/>
      <c r="F2" s="131"/>
      <c r="G2" s="131"/>
      <c r="H2" s="12"/>
      <c r="J2" s="33"/>
      <c r="K2" s="38"/>
      <c r="L2" s="14"/>
    </row>
    <row r="3" spans="1:14" ht="30" customHeight="1" x14ac:dyDescent="0.35">
      <c r="A3" s="129" t="s">
        <v>13</v>
      </c>
      <c r="B3" s="130"/>
      <c r="C3" s="11"/>
      <c r="D3" s="132" t="s">
        <v>187</v>
      </c>
      <c r="E3" s="133"/>
      <c r="F3" s="133"/>
      <c r="G3" s="133"/>
      <c r="H3" s="15"/>
      <c r="I3" s="16"/>
      <c r="K3" s="90">
        <f>K32+K54+K82+K105+K128+K146+K180+K208+K243+K261+K272+K292</f>
        <v>260896.61700000003</v>
      </c>
      <c r="N3" s="14"/>
    </row>
    <row r="4" spans="1:14" ht="15" customHeight="1" x14ac:dyDescent="0.35">
      <c r="B4" s="17"/>
      <c r="C4" s="17"/>
      <c r="D4" s="17"/>
      <c r="E4" s="17"/>
    </row>
    <row r="5" spans="1:14" ht="30" customHeight="1" x14ac:dyDescent="0.35">
      <c r="A5" s="20" t="s">
        <v>14</v>
      </c>
      <c r="B5" s="20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1" t="s">
        <v>20</v>
      </c>
      <c r="H5" s="20" t="s">
        <v>21</v>
      </c>
      <c r="I5" s="37" t="s">
        <v>22</v>
      </c>
      <c r="J5" s="34" t="s">
        <v>23</v>
      </c>
      <c r="K5" s="40" t="s">
        <v>24</v>
      </c>
    </row>
    <row r="6" spans="1:14" s="28" customFormat="1" ht="11.5" x14ac:dyDescent="0.35">
      <c r="A6" s="22" t="s">
        <v>25</v>
      </c>
      <c r="B6" s="23" t="s">
        <v>26</v>
      </c>
      <c r="C6" s="23" t="s">
        <v>27</v>
      </c>
      <c r="D6" s="24" t="s">
        <v>28</v>
      </c>
      <c r="E6" s="25" t="s">
        <v>29</v>
      </c>
      <c r="F6" s="25">
        <v>10008599</v>
      </c>
      <c r="G6" s="26">
        <v>0.66666666666666663</v>
      </c>
      <c r="H6" s="26">
        <v>0.95833333333333337</v>
      </c>
      <c r="I6" s="27" t="s">
        <v>30</v>
      </c>
      <c r="J6" s="35">
        <v>529.23</v>
      </c>
      <c r="K6" s="10">
        <v>3507.24</v>
      </c>
      <c r="L6" s="13"/>
    </row>
    <row r="7" spans="1:14" s="28" customFormat="1" ht="11.5" x14ac:dyDescent="0.35">
      <c r="A7" s="22" t="s">
        <v>25</v>
      </c>
      <c r="B7" s="23" t="s">
        <v>26</v>
      </c>
      <c r="C7" s="23" t="s">
        <v>31</v>
      </c>
      <c r="D7" s="24" t="s">
        <v>32</v>
      </c>
      <c r="E7" s="25" t="s">
        <v>33</v>
      </c>
      <c r="F7" s="25">
        <v>10004222</v>
      </c>
      <c r="G7" s="26">
        <v>0.64583333333333337</v>
      </c>
      <c r="H7" s="26">
        <v>0.9375</v>
      </c>
      <c r="I7" s="27" t="s">
        <v>30</v>
      </c>
      <c r="J7" s="35">
        <v>411.22</v>
      </c>
      <c r="K7" s="10">
        <v>2878.54</v>
      </c>
    </row>
    <row r="8" spans="1:14" s="28" customFormat="1" ht="11.5" x14ac:dyDescent="0.35">
      <c r="A8" s="22" t="s">
        <v>25</v>
      </c>
      <c r="B8" s="23" t="s">
        <v>26</v>
      </c>
      <c r="C8" s="23" t="s">
        <v>34</v>
      </c>
      <c r="D8" s="24" t="s">
        <v>35</v>
      </c>
      <c r="E8" s="25" t="s">
        <v>36</v>
      </c>
      <c r="F8" s="25">
        <v>10008961</v>
      </c>
      <c r="G8" s="26">
        <v>0.66666666666666663</v>
      </c>
      <c r="H8" s="26">
        <v>0.95833333333333337</v>
      </c>
      <c r="I8" s="27" t="s">
        <v>30</v>
      </c>
      <c r="J8" s="35">
        <v>397.32</v>
      </c>
      <c r="K8" s="10">
        <v>2081.2399999999998</v>
      </c>
    </row>
    <row r="9" spans="1:14" s="28" customFormat="1" ht="11.5" x14ac:dyDescent="0.35">
      <c r="A9" s="22" t="s">
        <v>25</v>
      </c>
      <c r="B9" s="23" t="s">
        <v>26</v>
      </c>
      <c r="C9" s="23" t="s">
        <v>37</v>
      </c>
      <c r="D9" s="24" t="s">
        <v>38</v>
      </c>
      <c r="E9" s="25" t="s">
        <v>39</v>
      </c>
      <c r="F9" s="25">
        <v>10038869</v>
      </c>
      <c r="G9" s="26">
        <v>0.70833333333333337</v>
      </c>
      <c r="H9" s="26">
        <v>0.9375</v>
      </c>
      <c r="I9" s="27" t="s">
        <v>40</v>
      </c>
      <c r="J9" s="35">
        <v>232.04</v>
      </c>
      <c r="K9" s="10">
        <v>1276.22</v>
      </c>
    </row>
    <row r="10" spans="1:14" s="28" customFormat="1" ht="11.5" x14ac:dyDescent="0.35">
      <c r="A10" s="22" t="s">
        <v>25</v>
      </c>
      <c r="B10" s="23" t="s">
        <v>26</v>
      </c>
      <c r="C10" s="23" t="s">
        <v>37</v>
      </c>
      <c r="D10" s="24" t="s">
        <v>41</v>
      </c>
      <c r="E10" s="25" t="s">
        <v>42</v>
      </c>
      <c r="F10" s="25">
        <v>10041721</v>
      </c>
      <c r="G10" s="26">
        <v>0.70833333333333337</v>
      </c>
      <c r="H10" s="26">
        <v>0.9375</v>
      </c>
      <c r="I10" s="27" t="s">
        <v>40</v>
      </c>
      <c r="J10" s="35">
        <v>232.04</v>
      </c>
      <c r="K10" s="10">
        <v>1276.22</v>
      </c>
    </row>
    <row r="11" spans="1:14" s="28" customFormat="1" ht="11.5" x14ac:dyDescent="0.35">
      <c r="A11" s="22" t="s">
        <v>25</v>
      </c>
      <c r="B11" s="23" t="s">
        <v>26</v>
      </c>
      <c r="C11" s="23" t="s">
        <v>37</v>
      </c>
      <c r="D11" s="2" t="s">
        <v>43</v>
      </c>
      <c r="E11" s="2" t="s">
        <v>44</v>
      </c>
      <c r="F11" s="2">
        <v>10055435</v>
      </c>
      <c r="G11" s="26">
        <v>0.66666666666666663</v>
      </c>
      <c r="H11" s="26">
        <v>0.95833333333333337</v>
      </c>
      <c r="I11" s="27" t="s">
        <v>30</v>
      </c>
      <c r="J11" s="35">
        <v>232.04</v>
      </c>
      <c r="K11" s="10">
        <v>1624.28</v>
      </c>
    </row>
    <row r="12" spans="1:14" ht="15" customHeight="1" x14ac:dyDescent="0.35">
      <c r="A12" s="22" t="s">
        <v>25</v>
      </c>
      <c r="B12" s="23" t="s">
        <v>26</v>
      </c>
      <c r="C12" s="1" t="s">
        <v>45</v>
      </c>
      <c r="D12" s="2" t="s">
        <v>46</v>
      </c>
      <c r="E12" s="2" t="s">
        <v>47</v>
      </c>
      <c r="F12" s="2">
        <v>10038047</v>
      </c>
      <c r="G12" s="26">
        <v>0.70833333333333337</v>
      </c>
      <c r="H12" s="26">
        <v>0.9375</v>
      </c>
      <c r="I12" s="27" t="s">
        <v>40</v>
      </c>
      <c r="J12" s="35">
        <v>200.05</v>
      </c>
      <c r="K12" s="10">
        <v>1100.28</v>
      </c>
    </row>
    <row r="13" spans="1:14" ht="15" customHeight="1" x14ac:dyDescent="0.35">
      <c r="A13" s="22" t="s">
        <v>25</v>
      </c>
      <c r="B13" s="23" t="s">
        <v>26</v>
      </c>
      <c r="C13" s="1" t="s">
        <v>45</v>
      </c>
      <c r="D13" s="2" t="s">
        <v>48</v>
      </c>
      <c r="E13" s="2" t="s">
        <v>49</v>
      </c>
      <c r="F13" s="2">
        <v>10041398</v>
      </c>
      <c r="G13" s="26">
        <v>0.70833333333333337</v>
      </c>
      <c r="H13" s="26">
        <v>0.9375</v>
      </c>
      <c r="I13" s="27" t="s">
        <v>40</v>
      </c>
      <c r="J13" s="35">
        <v>200.05</v>
      </c>
      <c r="K13" s="10">
        <v>1100.28</v>
      </c>
    </row>
    <row r="14" spans="1:14" ht="15" customHeight="1" x14ac:dyDescent="0.35">
      <c r="A14" s="22" t="s">
        <v>25</v>
      </c>
      <c r="B14" s="23" t="s">
        <v>26</v>
      </c>
      <c r="C14" s="1" t="s">
        <v>45</v>
      </c>
      <c r="D14" s="2" t="s">
        <v>50</v>
      </c>
      <c r="E14" s="2" t="s">
        <v>47</v>
      </c>
      <c r="F14" s="2">
        <v>10032539</v>
      </c>
      <c r="G14" s="26">
        <v>0.70833333333333337</v>
      </c>
      <c r="H14" s="26">
        <v>0.9375</v>
      </c>
      <c r="I14" s="27" t="s">
        <v>40</v>
      </c>
      <c r="J14" s="35">
        <v>200.05</v>
      </c>
      <c r="K14" s="10">
        <v>1100.28</v>
      </c>
    </row>
    <row r="15" spans="1:14" ht="15" customHeight="1" x14ac:dyDescent="0.35">
      <c r="A15" s="22" t="s">
        <v>25</v>
      </c>
      <c r="B15" s="23" t="s">
        <v>26</v>
      </c>
      <c r="C15" s="1" t="s">
        <v>45</v>
      </c>
      <c r="D15" s="2" t="s">
        <v>51</v>
      </c>
      <c r="E15" s="2" t="s">
        <v>52</v>
      </c>
      <c r="F15" s="2">
        <v>10038924</v>
      </c>
      <c r="G15" s="26">
        <v>0.66666666666666663</v>
      </c>
      <c r="H15" s="26">
        <v>0.95833333333333337</v>
      </c>
      <c r="I15" s="27" t="s">
        <v>30</v>
      </c>
      <c r="J15" s="35">
        <v>200.05</v>
      </c>
      <c r="K15" s="10">
        <v>1400.35</v>
      </c>
    </row>
    <row r="16" spans="1:14" ht="15" customHeight="1" x14ac:dyDescent="0.35">
      <c r="A16" s="22" t="s">
        <v>25</v>
      </c>
      <c r="B16" s="23" t="s">
        <v>26</v>
      </c>
      <c r="C16" s="1" t="s">
        <v>45</v>
      </c>
      <c r="D16" s="2" t="s">
        <v>53</v>
      </c>
      <c r="E16" s="2" t="s">
        <v>54</v>
      </c>
      <c r="F16" s="2">
        <v>10118935</v>
      </c>
      <c r="G16" s="26">
        <v>0.66666666666666663</v>
      </c>
      <c r="H16" s="26">
        <v>0.95833333333333337</v>
      </c>
      <c r="I16" s="27" t="s">
        <v>30</v>
      </c>
      <c r="J16" s="35">
        <v>200.05</v>
      </c>
      <c r="K16" s="10">
        <v>1400.35</v>
      </c>
    </row>
    <row r="17" spans="1:11" ht="15" customHeight="1" x14ac:dyDescent="0.35">
      <c r="A17" s="22" t="s">
        <v>25</v>
      </c>
      <c r="B17" s="23" t="s">
        <v>26</v>
      </c>
      <c r="C17" s="1" t="s">
        <v>55</v>
      </c>
      <c r="D17" s="2" t="s">
        <v>56</v>
      </c>
      <c r="E17" s="2" t="s">
        <v>57</v>
      </c>
      <c r="F17" s="2">
        <v>10087445</v>
      </c>
      <c r="G17" s="26">
        <v>0.70833333333333337</v>
      </c>
      <c r="H17" s="26">
        <v>0.9375</v>
      </c>
      <c r="I17" s="27" t="s">
        <v>40</v>
      </c>
      <c r="J17" s="35">
        <v>156.36000000000001</v>
      </c>
      <c r="K17" s="10">
        <v>859.98</v>
      </c>
    </row>
    <row r="18" spans="1:11" ht="15" customHeight="1" x14ac:dyDescent="0.35">
      <c r="A18" s="22" t="s">
        <v>25</v>
      </c>
      <c r="B18" s="23" t="s">
        <v>26</v>
      </c>
      <c r="C18" s="1" t="s">
        <v>55</v>
      </c>
      <c r="D18" s="2" t="s">
        <v>58</v>
      </c>
      <c r="E18" s="2" t="s">
        <v>59</v>
      </c>
      <c r="F18" s="2">
        <v>10089010</v>
      </c>
      <c r="G18" s="26">
        <v>0.70833333333333337</v>
      </c>
      <c r="H18" s="26">
        <v>0.9375</v>
      </c>
      <c r="I18" s="27" t="s">
        <v>40</v>
      </c>
      <c r="J18" s="35">
        <v>156.36000000000001</v>
      </c>
      <c r="K18" s="10">
        <v>859.98</v>
      </c>
    </row>
    <row r="19" spans="1:11" ht="15" customHeight="1" x14ac:dyDescent="0.35">
      <c r="A19" s="22" t="s">
        <v>25</v>
      </c>
      <c r="B19" s="23" t="s">
        <v>26</v>
      </c>
      <c r="C19" s="1" t="s">
        <v>55</v>
      </c>
      <c r="D19" s="2" t="s">
        <v>60</v>
      </c>
      <c r="E19" s="2" t="s">
        <v>61</v>
      </c>
      <c r="F19" s="2">
        <v>10064329</v>
      </c>
      <c r="G19" s="26">
        <v>0.70833333333333337</v>
      </c>
      <c r="H19" s="26">
        <v>0.9375</v>
      </c>
      <c r="I19" s="27" t="s">
        <v>40</v>
      </c>
      <c r="J19" s="35">
        <v>156.36000000000001</v>
      </c>
      <c r="K19" s="10">
        <v>859.98</v>
      </c>
    </row>
    <row r="20" spans="1:11" ht="15" customHeight="1" x14ac:dyDescent="0.35">
      <c r="A20" s="22" t="s">
        <v>25</v>
      </c>
      <c r="B20" s="23" t="s">
        <v>26</v>
      </c>
      <c r="C20" s="1" t="s">
        <v>55</v>
      </c>
      <c r="D20" s="2" t="s">
        <v>62</v>
      </c>
      <c r="E20" s="2" t="s">
        <v>63</v>
      </c>
      <c r="F20" s="2">
        <v>10087559</v>
      </c>
      <c r="G20" s="26">
        <v>0.70833333333333337</v>
      </c>
      <c r="H20" s="26">
        <v>0.9375</v>
      </c>
      <c r="I20" s="27" t="s">
        <v>40</v>
      </c>
      <c r="J20" s="35">
        <v>156.36000000000001</v>
      </c>
      <c r="K20" s="10">
        <v>859.98</v>
      </c>
    </row>
    <row r="21" spans="1:11" ht="15" customHeight="1" x14ac:dyDescent="0.35">
      <c r="A21" s="22" t="s">
        <v>25</v>
      </c>
      <c r="B21" s="23" t="s">
        <v>26</v>
      </c>
      <c r="C21" s="1" t="s">
        <v>55</v>
      </c>
      <c r="D21" s="2" t="s">
        <v>64</v>
      </c>
      <c r="E21" s="2" t="s">
        <v>65</v>
      </c>
      <c r="F21" s="2">
        <v>10046442</v>
      </c>
      <c r="G21" s="26">
        <v>0.70833333333333337</v>
      </c>
      <c r="H21" s="26">
        <v>0.9375</v>
      </c>
      <c r="I21" s="27" t="s">
        <v>40</v>
      </c>
      <c r="J21" s="35">
        <v>156.36000000000001</v>
      </c>
      <c r="K21" s="10">
        <v>859.98</v>
      </c>
    </row>
    <row r="22" spans="1:11" ht="15" customHeight="1" x14ac:dyDescent="0.35">
      <c r="A22" s="22" t="s">
        <v>25</v>
      </c>
      <c r="B22" s="23" t="s">
        <v>26</v>
      </c>
      <c r="C22" s="1" t="s">
        <v>55</v>
      </c>
      <c r="D22" s="2" t="s">
        <v>66</v>
      </c>
      <c r="E22" s="2" t="s">
        <v>67</v>
      </c>
      <c r="F22" s="2">
        <v>10046140</v>
      </c>
      <c r="G22" s="26">
        <v>0.70833333333333337</v>
      </c>
      <c r="H22" s="26">
        <v>0.9375</v>
      </c>
      <c r="I22" s="27" t="s">
        <v>40</v>
      </c>
      <c r="J22" s="35">
        <v>156.36000000000001</v>
      </c>
      <c r="K22" s="10">
        <v>859.98</v>
      </c>
    </row>
    <row r="23" spans="1:11" ht="15" customHeight="1" x14ac:dyDescent="0.35">
      <c r="A23" s="22" t="s">
        <v>25</v>
      </c>
      <c r="B23" s="23" t="s">
        <v>26</v>
      </c>
      <c r="C23" s="1" t="s">
        <v>55</v>
      </c>
      <c r="D23" s="2" t="s">
        <v>68</v>
      </c>
      <c r="E23" s="2" t="s">
        <v>69</v>
      </c>
      <c r="F23" s="2">
        <v>10111595</v>
      </c>
      <c r="G23" s="26">
        <v>0.70833333333333337</v>
      </c>
      <c r="H23" s="26">
        <v>0.9375</v>
      </c>
      <c r="I23" s="27" t="s">
        <v>40</v>
      </c>
      <c r="J23" s="35">
        <v>156.36000000000001</v>
      </c>
      <c r="K23" s="10">
        <v>859.98</v>
      </c>
    </row>
    <row r="24" spans="1:11" ht="15" customHeight="1" x14ac:dyDescent="0.35">
      <c r="A24" s="22" t="s">
        <v>25</v>
      </c>
      <c r="B24" s="23" t="s">
        <v>26</v>
      </c>
      <c r="C24" s="1" t="s">
        <v>55</v>
      </c>
      <c r="D24" s="2" t="s">
        <v>70</v>
      </c>
      <c r="E24" s="2" t="s">
        <v>71</v>
      </c>
      <c r="F24" s="2">
        <v>10109583</v>
      </c>
      <c r="G24" s="26">
        <v>0.70833333333333337</v>
      </c>
      <c r="H24" s="26">
        <v>0.9375</v>
      </c>
      <c r="I24" s="27" t="s">
        <v>40</v>
      </c>
      <c r="J24" s="35">
        <v>156.36000000000001</v>
      </c>
      <c r="K24" s="10">
        <v>859.98</v>
      </c>
    </row>
    <row r="25" spans="1:11" ht="15" customHeight="1" x14ac:dyDescent="0.35">
      <c r="A25" s="22" t="s">
        <v>25</v>
      </c>
      <c r="B25" s="23" t="s">
        <v>26</v>
      </c>
      <c r="C25" s="1" t="s">
        <v>55</v>
      </c>
      <c r="D25" s="2" t="s">
        <v>72</v>
      </c>
      <c r="E25" s="2" t="s">
        <v>73</v>
      </c>
      <c r="F25" s="2">
        <v>10120235</v>
      </c>
      <c r="G25" s="26">
        <v>0.70833333333333337</v>
      </c>
      <c r="H25" s="26">
        <v>0.9375</v>
      </c>
      <c r="I25" s="27" t="s">
        <v>40</v>
      </c>
      <c r="J25" s="35">
        <v>156.36000000000001</v>
      </c>
      <c r="K25" s="10">
        <v>859.98</v>
      </c>
    </row>
    <row r="26" spans="1:11" ht="15" customHeight="1" x14ac:dyDescent="0.35">
      <c r="A26" s="22" t="s">
        <v>25</v>
      </c>
      <c r="B26" s="23" t="s">
        <v>26</v>
      </c>
      <c r="C26" s="1" t="s">
        <v>55</v>
      </c>
      <c r="D26" s="2" t="s">
        <v>74</v>
      </c>
      <c r="E26" s="2" t="s">
        <v>75</v>
      </c>
      <c r="F26" s="2">
        <v>10083441</v>
      </c>
      <c r="G26" s="26">
        <v>0.70833333333333337</v>
      </c>
      <c r="H26" s="26">
        <v>0.9375</v>
      </c>
      <c r="I26" s="27" t="s">
        <v>40</v>
      </c>
      <c r="J26" s="35">
        <v>156.36000000000001</v>
      </c>
      <c r="K26" s="10">
        <v>859.98</v>
      </c>
    </row>
    <row r="27" spans="1:11" ht="15" customHeight="1" x14ac:dyDescent="0.35">
      <c r="A27" s="22" t="s">
        <v>25</v>
      </c>
      <c r="B27" s="23" t="s">
        <v>26</v>
      </c>
      <c r="C27" s="1" t="s">
        <v>55</v>
      </c>
      <c r="D27" s="2" t="s">
        <v>76</v>
      </c>
      <c r="E27" s="2" t="s">
        <v>77</v>
      </c>
      <c r="F27" s="2">
        <v>10119067</v>
      </c>
      <c r="G27" s="26">
        <v>0.70833333333333337</v>
      </c>
      <c r="H27" s="26">
        <v>0.9375</v>
      </c>
      <c r="I27" s="27" t="s">
        <v>40</v>
      </c>
      <c r="J27" s="35">
        <v>156.36000000000001</v>
      </c>
      <c r="K27" s="10">
        <v>859.98</v>
      </c>
    </row>
    <row r="28" spans="1:11" ht="15" customHeight="1" x14ac:dyDescent="0.35">
      <c r="A28" s="22" t="s">
        <v>25</v>
      </c>
      <c r="B28" s="23" t="s">
        <v>26</v>
      </c>
      <c r="C28" s="1" t="s">
        <v>55</v>
      </c>
      <c r="D28" s="2" t="s">
        <v>78</v>
      </c>
      <c r="E28" s="2" t="s">
        <v>79</v>
      </c>
      <c r="F28" s="2">
        <v>10078397</v>
      </c>
      <c r="G28" s="26">
        <v>0.70833333333333337</v>
      </c>
      <c r="H28" s="26">
        <v>0.9375</v>
      </c>
      <c r="I28" s="27" t="s">
        <v>40</v>
      </c>
      <c r="J28" s="35">
        <v>156.36000000000001</v>
      </c>
      <c r="K28" s="10">
        <v>859.98</v>
      </c>
    </row>
    <row r="29" spans="1:11" ht="15" customHeight="1" x14ac:dyDescent="0.35">
      <c r="A29" s="22" t="s">
        <v>25</v>
      </c>
      <c r="B29" s="23" t="s">
        <v>26</v>
      </c>
      <c r="C29" s="1" t="s">
        <v>55</v>
      </c>
      <c r="D29" s="2" t="s">
        <v>80</v>
      </c>
      <c r="E29" s="2" t="s">
        <v>81</v>
      </c>
      <c r="F29" s="2">
        <v>10083825</v>
      </c>
      <c r="G29" s="26">
        <v>0.75</v>
      </c>
      <c r="H29" s="26">
        <v>0.9375</v>
      </c>
      <c r="I29" s="27" t="s">
        <v>82</v>
      </c>
      <c r="J29" s="35">
        <v>156.36000000000001</v>
      </c>
      <c r="K29" s="10">
        <v>703.62</v>
      </c>
    </row>
    <row r="30" spans="1:11" ht="15" customHeight="1" x14ac:dyDescent="0.35">
      <c r="A30" s="22" t="s">
        <v>25</v>
      </c>
      <c r="B30" s="23" t="s">
        <v>26</v>
      </c>
      <c r="C30" s="1" t="s">
        <v>55</v>
      </c>
      <c r="D30" s="2" t="s">
        <v>83</v>
      </c>
      <c r="E30" s="2" t="s">
        <v>84</v>
      </c>
      <c r="F30" s="2">
        <v>10113383</v>
      </c>
      <c r="G30" s="26">
        <v>0.75</v>
      </c>
      <c r="H30" s="26">
        <v>0.9375</v>
      </c>
      <c r="I30" s="27" t="s">
        <v>82</v>
      </c>
      <c r="J30" s="35">
        <v>156.36000000000001</v>
      </c>
      <c r="K30" s="10">
        <v>703.62</v>
      </c>
    </row>
    <row r="31" spans="1:11" ht="15" customHeight="1" x14ac:dyDescent="0.35">
      <c r="A31" s="22" t="s">
        <v>25</v>
      </c>
      <c r="B31" s="23" t="s">
        <v>26</v>
      </c>
      <c r="C31" s="1" t="s">
        <v>55</v>
      </c>
      <c r="D31" s="2" t="s">
        <v>85</v>
      </c>
      <c r="E31" s="2" t="s">
        <v>86</v>
      </c>
      <c r="F31" s="2">
        <v>10091030</v>
      </c>
      <c r="G31" s="26">
        <v>0.75</v>
      </c>
      <c r="H31" s="26">
        <v>0.9375</v>
      </c>
      <c r="I31" s="27" t="s">
        <v>82</v>
      </c>
      <c r="J31" s="35">
        <v>156.36000000000001</v>
      </c>
      <c r="K31" s="10">
        <v>703.62</v>
      </c>
    </row>
    <row r="32" spans="1:11" ht="15" customHeight="1" x14ac:dyDescent="0.35">
      <c r="A32" s="41"/>
      <c r="B32" s="126"/>
      <c r="C32" s="127"/>
      <c r="D32" s="127"/>
      <c r="E32" s="127"/>
      <c r="F32" s="127"/>
      <c r="G32" s="127"/>
      <c r="H32" s="127"/>
      <c r="I32" s="127"/>
      <c r="J32" s="128"/>
      <c r="K32" s="42">
        <f>SUM(K6:K31)</f>
        <v>31175.899999999991</v>
      </c>
    </row>
    <row r="34" spans="1:11" ht="15" customHeight="1" x14ac:dyDescent="0.35">
      <c r="A34" s="20" t="s">
        <v>14</v>
      </c>
      <c r="B34" s="20" t="s">
        <v>15</v>
      </c>
      <c r="C34" s="20" t="s">
        <v>16</v>
      </c>
      <c r="D34" s="20" t="s">
        <v>17</v>
      </c>
      <c r="E34" s="20" t="s">
        <v>18</v>
      </c>
      <c r="F34" s="20" t="s">
        <v>19</v>
      </c>
      <c r="G34" s="21" t="s">
        <v>20</v>
      </c>
      <c r="H34" s="20" t="s">
        <v>21</v>
      </c>
      <c r="I34" s="37" t="s">
        <v>22</v>
      </c>
      <c r="J34" s="34" t="s">
        <v>23</v>
      </c>
      <c r="K34" s="40" t="s">
        <v>24</v>
      </c>
    </row>
    <row r="35" spans="1:11" ht="15" customHeight="1" x14ac:dyDescent="0.35">
      <c r="A35" s="22" t="s">
        <v>87</v>
      </c>
      <c r="B35" s="23" t="s">
        <v>88</v>
      </c>
      <c r="C35" s="23" t="s">
        <v>31</v>
      </c>
      <c r="D35" s="24" t="s">
        <v>32</v>
      </c>
      <c r="E35" s="25" t="s">
        <v>33</v>
      </c>
      <c r="F35" s="25">
        <v>10004222</v>
      </c>
      <c r="G35" s="26">
        <v>0.14583333333333334</v>
      </c>
      <c r="H35" s="26">
        <v>0.35416666666666669</v>
      </c>
      <c r="I35" s="27" t="s">
        <v>89</v>
      </c>
      <c r="J35" s="35">
        <v>411.22</v>
      </c>
      <c r="K35" s="10">
        <v>2056.1</v>
      </c>
    </row>
    <row r="36" spans="1:11" ht="15" customHeight="1" x14ac:dyDescent="0.35">
      <c r="A36" s="22" t="s">
        <v>87</v>
      </c>
      <c r="B36" s="23" t="s">
        <v>88</v>
      </c>
      <c r="C36" s="23" t="s">
        <v>34</v>
      </c>
      <c r="D36" s="24" t="s">
        <v>35</v>
      </c>
      <c r="E36" s="25" t="s">
        <v>36</v>
      </c>
      <c r="F36" s="25">
        <v>10008961</v>
      </c>
      <c r="G36" s="26">
        <v>0.14583333333333334</v>
      </c>
      <c r="H36" s="26">
        <v>0.3125</v>
      </c>
      <c r="I36" s="27" t="s">
        <v>90</v>
      </c>
      <c r="J36" s="35">
        <v>297.32</v>
      </c>
      <c r="K36" s="10">
        <v>1189.28</v>
      </c>
    </row>
    <row r="37" spans="1:11" ht="15" customHeight="1" x14ac:dyDescent="0.35">
      <c r="A37" s="22" t="s">
        <v>87</v>
      </c>
      <c r="B37" s="23" t="s">
        <v>88</v>
      </c>
      <c r="C37" s="23" t="s">
        <v>37</v>
      </c>
      <c r="D37" s="24" t="s">
        <v>41</v>
      </c>
      <c r="E37" s="25" t="s">
        <v>42</v>
      </c>
      <c r="F37" s="25">
        <v>10041721</v>
      </c>
      <c r="G37" s="26">
        <v>0.14583333333333334</v>
      </c>
      <c r="H37" s="26">
        <v>0.35416666666666669</v>
      </c>
      <c r="I37" s="27" t="s">
        <v>89</v>
      </c>
      <c r="J37" s="35">
        <v>232.04</v>
      </c>
      <c r="K37" s="10">
        <v>1160.2</v>
      </c>
    </row>
    <row r="38" spans="1:11" ht="15" customHeight="1" x14ac:dyDescent="0.35">
      <c r="A38" s="22" t="s">
        <v>87</v>
      </c>
      <c r="B38" s="23" t="s">
        <v>88</v>
      </c>
      <c r="C38" s="23" t="s">
        <v>37</v>
      </c>
      <c r="D38" s="2" t="s">
        <v>43</v>
      </c>
      <c r="E38" s="2" t="s">
        <v>44</v>
      </c>
      <c r="F38" s="2">
        <v>10055435</v>
      </c>
      <c r="G38" s="26">
        <v>0.14583333333333334</v>
      </c>
      <c r="H38" s="26">
        <v>0.3125</v>
      </c>
      <c r="I38" s="27" t="s">
        <v>90</v>
      </c>
      <c r="J38" s="35">
        <v>232.04</v>
      </c>
      <c r="K38" s="10">
        <v>696.12</v>
      </c>
    </row>
    <row r="39" spans="1:11" ht="15" customHeight="1" x14ac:dyDescent="0.35">
      <c r="A39" s="22" t="s">
        <v>87</v>
      </c>
      <c r="B39" s="23" t="s">
        <v>88</v>
      </c>
      <c r="C39" s="1" t="s">
        <v>37</v>
      </c>
      <c r="D39" s="2" t="s">
        <v>91</v>
      </c>
      <c r="E39" s="2" t="s">
        <v>92</v>
      </c>
      <c r="F39" s="2">
        <v>10041381</v>
      </c>
      <c r="G39" s="26">
        <v>0.16666666666666666</v>
      </c>
      <c r="H39" s="26">
        <v>0.83333333333333337</v>
      </c>
      <c r="I39" s="27" t="s">
        <v>93</v>
      </c>
      <c r="J39" s="35">
        <v>200.05</v>
      </c>
      <c r="K39" s="10">
        <v>3712.16</v>
      </c>
    </row>
    <row r="40" spans="1:11" ht="15" customHeight="1" x14ac:dyDescent="0.35">
      <c r="A40" s="22" t="s">
        <v>87</v>
      </c>
      <c r="B40" s="23" t="s">
        <v>88</v>
      </c>
      <c r="C40" s="1" t="s">
        <v>45</v>
      </c>
      <c r="D40" s="2" t="s">
        <v>94</v>
      </c>
      <c r="E40" s="2" t="s">
        <v>95</v>
      </c>
      <c r="F40" s="2">
        <v>1003791</v>
      </c>
      <c r="G40" s="26">
        <v>0.16666666666666666</v>
      </c>
      <c r="H40" s="26">
        <v>0.83333333333333337</v>
      </c>
      <c r="I40" s="27" t="s">
        <v>93</v>
      </c>
      <c r="J40" s="35">
        <v>200.05</v>
      </c>
      <c r="K40" s="10">
        <v>3200.8</v>
      </c>
    </row>
    <row r="41" spans="1:11" ht="15" customHeight="1" x14ac:dyDescent="0.35">
      <c r="A41" s="22" t="s">
        <v>87</v>
      </c>
      <c r="B41" s="23" t="s">
        <v>88</v>
      </c>
      <c r="C41" s="1" t="s">
        <v>45</v>
      </c>
      <c r="D41" s="2" t="s">
        <v>48</v>
      </c>
      <c r="E41" s="2" t="s">
        <v>49</v>
      </c>
      <c r="F41" s="2">
        <v>10041398</v>
      </c>
      <c r="G41" s="26">
        <v>0.14583333333333334</v>
      </c>
      <c r="H41" s="26">
        <v>0.35416666666666669</v>
      </c>
      <c r="I41" s="27" t="s">
        <v>89</v>
      </c>
      <c r="J41" s="35">
        <v>200.05</v>
      </c>
      <c r="K41" s="10">
        <v>1000.25</v>
      </c>
    </row>
    <row r="42" spans="1:11" ht="15" customHeight="1" x14ac:dyDescent="0.35">
      <c r="A42" s="22" t="s">
        <v>87</v>
      </c>
      <c r="B42" s="23" t="s">
        <v>88</v>
      </c>
      <c r="C42" s="1" t="s">
        <v>45</v>
      </c>
      <c r="D42" s="2" t="s">
        <v>50</v>
      </c>
      <c r="E42" s="2" t="s">
        <v>47</v>
      </c>
      <c r="F42" s="2">
        <v>10032539</v>
      </c>
      <c r="G42" s="26">
        <v>0.14583333333333334</v>
      </c>
      <c r="H42" s="26">
        <v>0.35416666666666669</v>
      </c>
      <c r="I42" s="27" t="s">
        <v>89</v>
      </c>
      <c r="J42" s="35">
        <v>200.05</v>
      </c>
      <c r="K42" s="10">
        <v>1000.25</v>
      </c>
    </row>
    <row r="43" spans="1:11" ht="15" customHeight="1" x14ac:dyDescent="0.35">
      <c r="A43" s="22" t="s">
        <v>87</v>
      </c>
      <c r="B43" s="23" t="s">
        <v>88</v>
      </c>
      <c r="C43" s="1" t="s">
        <v>45</v>
      </c>
      <c r="D43" s="2" t="s">
        <v>51</v>
      </c>
      <c r="E43" s="2" t="s">
        <v>52</v>
      </c>
      <c r="F43" s="2">
        <v>10038924</v>
      </c>
      <c r="G43" s="26">
        <v>0.14583333333333334</v>
      </c>
      <c r="H43" s="26">
        <v>0.3125</v>
      </c>
      <c r="I43" s="27" t="s">
        <v>90</v>
      </c>
      <c r="J43" s="35">
        <v>200.05</v>
      </c>
      <c r="K43" s="10">
        <v>800.2</v>
      </c>
    </row>
    <row r="44" spans="1:11" ht="15" customHeight="1" x14ac:dyDescent="0.35">
      <c r="A44" s="22" t="s">
        <v>87</v>
      </c>
      <c r="B44" s="23" t="s">
        <v>88</v>
      </c>
      <c r="C44" s="1" t="s">
        <v>45</v>
      </c>
      <c r="D44" s="2" t="s">
        <v>96</v>
      </c>
      <c r="E44" s="2" t="s">
        <v>97</v>
      </c>
      <c r="F44" s="2">
        <v>10038889</v>
      </c>
      <c r="G44" s="26">
        <v>0.14583333333333334</v>
      </c>
      <c r="H44" s="26">
        <v>0.3125</v>
      </c>
      <c r="I44" s="27" t="s">
        <v>90</v>
      </c>
      <c r="J44" s="35">
        <v>200.05</v>
      </c>
      <c r="K44" s="10">
        <v>800.2</v>
      </c>
    </row>
    <row r="45" spans="1:11" ht="15" customHeight="1" x14ac:dyDescent="0.35">
      <c r="A45" s="22" t="s">
        <v>87</v>
      </c>
      <c r="B45" s="23" t="s">
        <v>88</v>
      </c>
      <c r="C45" s="1" t="s">
        <v>55</v>
      </c>
      <c r="D45" s="2" t="s">
        <v>56</v>
      </c>
      <c r="E45" s="2" t="s">
        <v>57</v>
      </c>
      <c r="F45" s="2">
        <v>10087445</v>
      </c>
      <c r="G45" s="26">
        <v>0.14583333333333334</v>
      </c>
      <c r="H45" s="26">
        <v>0.35416666666666669</v>
      </c>
      <c r="I45" s="27" t="s">
        <v>89</v>
      </c>
      <c r="J45" s="35">
        <v>156.36000000000001</v>
      </c>
      <c r="K45" s="10">
        <v>781.8</v>
      </c>
    </row>
    <row r="46" spans="1:11" ht="15" customHeight="1" x14ac:dyDescent="0.35">
      <c r="A46" s="22" t="s">
        <v>87</v>
      </c>
      <c r="B46" s="23" t="s">
        <v>88</v>
      </c>
      <c r="C46" s="1" t="s">
        <v>55</v>
      </c>
      <c r="D46" s="2" t="s">
        <v>58</v>
      </c>
      <c r="E46" s="2" t="s">
        <v>59</v>
      </c>
      <c r="F46" s="2">
        <v>10089010</v>
      </c>
      <c r="G46" s="26">
        <v>0.14583333333333334</v>
      </c>
      <c r="H46" s="26">
        <v>0.35416666666666669</v>
      </c>
      <c r="I46" s="27" t="s">
        <v>89</v>
      </c>
      <c r="J46" s="35">
        <v>156.36000000000001</v>
      </c>
      <c r="K46" s="10">
        <v>781.8</v>
      </c>
    </row>
    <row r="47" spans="1:11" ht="15" customHeight="1" x14ac:dyDescent="0.35">
      <c r="A47" s="22" t="s">
        <v>87</v>
      </c>
      <c r="B47" s="23" t="s">
        <v>88</v>
      </c>
      <c r="C47" s="1" t="s">
        <v>55</v>
      </c>
      <c r="D47" s="2" t="s">
        <v>60</v>
      </c>
      <c r="E47" s="2" t="s">
        <v>61</v>
      </c>
      <c r="F47" s="2">
        <v>10064329</v>
      </c>
      <c r="G47" s="26">
        <v>0.14583333333333334</v>
      </c>
      <c r="H47" s="26">
        <v>0.35416666666666669</v>
      </c>
      <c r="I47" s="27" t="s">
        <v>89</v>
      </c>
      <c r="J47" s="35">
        <v>156.36000000000001</v>
      </c>
      <c r="K47" s="10">
        <v>781.8</v>
      </c>
    </row>
    <row r="48" spans="1:11" ht="15" customHeight="1" x14ac:dyDescent="0.35">
      <c r="A48" s="22" t="s">
        <v>87</v>
      </c>
      <c r="B48" s="23" t="s">
        <v>88</v>
      </c>
      <c r="C48" s="1" t="s">
        <v>55</v>
      </c>
      <c r="D48" s="2" t="s">
        <v>66</v>
      </c>
      <c r="E48" s="2" t="s">
        <v>67</v>
      </c>
      <c r="F48" s="2">
        <v>10046140</v>
      </c>
      <c r="G48" s="26">
        <v>0.14583333333333334</v>
      </c>
      <c r="H48" s="26">
        <v>0.35416666666666669</v>
      </c>
      <c r="I48" s="27" t="s">
        <v>89</v>
      </c>
      <c r="J48" s="35">
        <v>156.36000000000001</v>
      </c>
      <c r="K48" s="10">
        <v>781.8</v>
      </c>
    </row>
    <row r="49" spans="1:11" ht="15" customHeight="1" x14ac:dyDescent="0.35">
      <c r="A49" s="22" t="s">
        <v>87</v>
      </c>
      <c r="B49" s="23" t="s">
        <v>88</v>
      </c>
      <c r="C49" s="1" t="s">
        <v>55</v>
      </c>
      <c r="D49" s="2" t="s">
        <v>72</v>
      </c>
      <c r="E49" s="2" t="s">
        <v>73</v>
      </c>
      <c r="F49" s="2">
        <v>10120235</v>
      </c>
      <c r="G49" s="26">
        <v>0.14583333333333334</v>
      </c>
      <c r="H49" s="26">
        <v>0.35416666666666669</v>
      </c>
      <c r="I49" s="27" t="s">
        <v>89</v>
      </c>
      <c r="J49" s="35">
        <v>156.36000000000001</v>
      </c>
      <c r="K49" s="10">
        <v>781.8</v>
      </c>
    </row>
    <row r="50" spans="1:11" ht="15" customHeight="1" x14ac:dyDescent="0.35">
      <c r="A50" s="22" t="s">
        <v>87</v>
      </c>
      <c r="B50" s="23" t="s">
        <v>88</v>
      </c>
      <c r="C50" s="1" t="s">
        <v>55</v>
      </c>
      <c r="D50" s="2" t="s">
        <v>74</v>
      </c>
      <c r="E50" s="2" t="s">
        <v>75</v>
      </c>
      <c r="F50" s="2">
        <v>10083441</v>
      </c>
      <c r="G50" s="26">
        <v>0.14583333333333334</v>
      </c>
      <c r="H50" s="26">
        <v>0.35416666666666669</v>
      </c>
      <c r="I50" s="27" t="s">
        <v>89</v>
      </c>
      <c r="J50" s="35">
        <v>156.36000000000001</v>
      </c>
      <c r="K50" s="10">
        <v>781.8</v>
      </c>
    </row>
    <row r="51" spans="1:11" ht="15" customHeight="1" x14ac:dyDescent="0.35">
      <c r="A51" s="22" t="s">
        <v>87</v>
      </c>
      <c r="B51" s="23" t="s">
        <v>88</v>
      </c>
      <c r="C51" s="1" t="s">
        <v>55</v>
      </c>
      <c r="D51" s="2" t="s">
        <v>98</v>
      </c>
      <c r="E51" s="2" t="s">
        <v>99</v>
      </c>
      <c r="F51" s="2">
        <v>10093827</v>
      </c>
      <c r="G51" s="26">
        <v>0.16666666666666666</v>
      </c>
      <c r="H51" s="26">
        <v>0.83333333333333337</v>
      </c>
      <c r="I51" s="27" t="s">
        <v>93</v>
      </c>
      <c r="J51" s="35">
        <v>156.36000000000001</v>
      </c>
      <c r="K51" s="10">
        <v>2501.7600000000002</v>
      </c>
    </row>
    <row r="52" spans="1:11" ht="15" customHeight="1" x14ac:dyDescent="0.35">
      <c r="A52" s="22" t="s">
        <v>87</v>
      </c>
      <c r="B52" s="23" t="s">
        <v>88</v>
      </c>
      <c r="C52" s="1" t="s">
        <v>55</v>
      </c>
      <c r="D52" s="2" t="s">
        <v>100</v>
      </c>
      <c r="E52" s="2" t="s">
        <v>101</v>
      </c>
      <c r="F52" s="2">
        <v>10095159</v>
      </c>
      <c r="G52" s="26">
        <v>0.16666666666666666</v>
      </c>
      <c r="H52" s="26">
        <v>0.83333333333333337</v>
      </c>
      <c r="I52" s="27" t="s">
        <v>93</v>
      </c>
      <c r="J52" s="35">
        <v>156.36000000000001</v>
      </c>
      <c r="K52" s="10">
        <v>2501.7600000000002</v>
      </c>
    </row>
    <row r="53" spans="1:11" ht="15" customHeight="1" x14ac:dyDescent="0.35">
      <c r="A53" s="22" t="s">
        <v>87</v>
      </c>
      <c r="B53" s="23" t="s">
        <v>88</v>
      </c>
      <c r="C53" s="1" t="s">
        <v>55</v>
      </c>
      <c r="D53" s="2" t="s">
        <v>102</v>
      </c>
      <c r="E53" s="2" t="s">
        <v>103</v>
      </c>
      <c r="F53" s="2">
        <v>10073691</v>
      </c>
      <c r="G53" s="26">
        <v>0.16666666666666666</v>
      </c>
      <c r="H53" s="26">
        <v>0.83333333333333337</v>
      </c>
      <c r="I53" s="27" t="s">
        <v>93</v>
      </c>
      <c r="J53" s="35">
        <v>156.36000000000001</v>
      </c>
      <c r="K53" s="10">
        <v>2501.7600000000002</v>
      </c>
    </row>
    <row r="54" spans="1:11" ht="15" customHeight="1" x14ac:dyDescent="0.35">
      <c r="A54" s="41"/>
      <c r="B54" s="126"/>
      <c r="C54" s="127"/>
      <c r="D54" s="127"/>
      <c r="E54" s="127"/>
      <c r="F54" s="127"/>
      <c r="G54" s="127"/>
      <c r="H54" s="127"/>
      <c r="I54" s="127"/>
      <c r="J54" s="128"/>
      <c r="K54" s="42">
        <f>SUM(K35:K53)</f>
        <v>27811.64</v>
      </c>
    </row>
    <row r="56" spans="1:11" ht="15" customHeight="1" x14ac:dyDescent="0.35">
      <c r="A56" s="20" t="s">
        <v>14</v>
      </c>
      <c r="B56" s="20" t="s">
        <v>15</v>
      </c>
      <c r="C56" s="20" t="s">
        <v>16</v>
      </c>
      <c r="D56" s="20" t="s">
        <v>17</v>
      </c>
      <c r="E56" s="20" t="s">
        <v>18</v>
      </c>
      <c r="F56" s="20" t="s">
        <v>19</v>
      </c>
      <c r="G56" s="21" t="s">
        <v>20</v>
      </c>
      <c r="H56" s="20" t="s">
        <v>21</v>
      </c>
      <c r="I56" s="37" t="s">
        <v>22</v>
      </c>
      <c r="J56" s="34" t="s">
        <v>23</v>
      </c>
      <c r="K56" s="40" t="s">
        <v>24</v>
      </c>
    </row>
    <row r="57" spans="1:11" ht="15" customHeight="1" x14ac:dyDescent="0.35">
      <c r="A57" s="22" t="s">
        <v>87</v>
      </c>
      <c r="B57" s="23" t="s">
        <v>88</v>
      </c>
      <c r="C57" s="23" t="s">
        <v>27</v>
      </c>
      <c r="D57" s="24" t="s">
        <v>28</v>
      </c>
      <c r="E57" s="25" t="s">
        <v>29</v>
      </c>
      <c r="F57" s="25">
        <v>10008599</v>
      </c>
      <c r="G57" s="26">
        <v>0.64583333333333337</v>
      </c>
      <c r="H57" s="26">
        <v>0.75</v>
      </c>
      <c r="I57" s="27" t="s">
        <v>104</v>
      </c>
      <c r="J57" s="35">
        <v>529.23</v>
      </c>
      <c r="K57" s="10">
        <v>1582.31</v>
      </c>
    </row>
    <row r="58" spans="1:11" ht="15" customHeight="1" x14ac:dyDescent="0.35">
      <c r="A58" s="22" t="s">
        <v>87</v>
      </c>
      <c r="B58" s="23" t="s">
        <v>88</v>
      </c>
      <c r="C58" s="23" t="s">
        <v>31</v>
      </c>
      <c r="D58" s="24" t="s">
        <v>32</v>
      </c>
      <c r="E58" s="25" t="s">
        <v>33</v>
      </c>
      <c r="F58" s="25">
        <v>10004222</v>
      </c>
      <c r="G58" s="26">
        <v>0.64583333333333337</v>
      </c>
      <c r="H58" s="26">
        <v>0.83333333333333337</v>
      </c>
      <c r="I58" s="27" t="s">
        <v>82</v>
      </c>
      <c r="J58" s="35">
        <v>411.22</v>
      </c>
      <c r="K58" s="10">
        <v>1850.49</v>
      </c>
    </row>
    <row r="59" spans="1:11" ht="15" customHeight="1" x14ac:dyDescent="0.35">
      <c r="A59" s="22" t="s">
        <v>87</v>
      </c>
      <c r="B59" s="23" t="s">
        <v>88</v>
      </c>
      <c r="C59" s="23" t="s">
        <v>34</v>
      </c>
      <c r="D59" s="24" t="s">
        <v>35</v>
      </c>
      <c r="E59" s="25" t="s">
        <v>36</v>
      </c>
      <c r="F59" s="25">
        <v>10008961</v>
      </c>
      <c r="G59" s="26">
        <v>0.66666666666666663</v>
      </c>
      <c r="H59" s="26">
        <v>0.83333333333333337</v>
      </c>
      <c r="I59" s="27" t="s">
        <v>90</v>
      </c>
      <c r="J59" s="35">
        <v>297.32</v>
      </c>
      <c r="K59" s="10">
        <v>1189.28</v>
      </c>
    </row>
    <row r="60" spans="1:11" ht="15" customHeight="1" x14ac:dyDescent="0.35">
      <c r="A60" s="22" t="s">
        <v>87</v>
      </c>
      <c r="B60" s="23" t="s">
        <v>88</v>
      </c>
      <c r="C60" s="23" t="s">
        <v>37</v>
      </c>
      <c r="D60" s="24" t="s">
        <v>38</v>
      </c>
      <c r="E60" s="25" t="s">
        <v>39</v>
      </c>
      <c r="F60" s="25">
        <v>10038869</v>
      </c>
      <c r="G60" s="26">
        <v>0.70833333333333337</v>
      </c>
      <c r="H60" s="26">
        <v>0.83333333333333337</v>
      </c>
      <c r="I60" s="27" t="s">
        <v>105</v>
      </c>
      <c r="J60" s="35">
        <v>232.04</v>
      </c>
      <c r="K60" s="10">
        <v>696.12</v>
      </c>
    </row>
    <row r="61" spans="1:11" ht="15" customHeight="1" x14ac:dyDescent="0.35">
      <c r="A61" s="22" t="s">
        <v>87</v>
      </c>
      <c r="B61" s="23" t="s">
        <v>88</v>
      </c>
      <c r="C61" s="1" t="s">
        <v>45</v>
      </c>
      <c r="D61" s="2" t="s">
        <v>106</v>
      </c>
      <c r="E61" s="2" t="s">
        <v>107</v>
      </c>
      <c r="F61" s="2">
        <v>10038105</v>
      </c>
      <c r="G61" s="26">
        <v>0.70833333333333337</v>
      </c>
      <c r="H61" s="26">
        <v>0.83333333333333337</v>
      </c>
      <c r="I61" s="27" t="s">
        <v>105</v>
      </c>
      <c r="J61" s="35">
        <v>200.05</v>
      </c>
      <c r="K61" s="10">
        <v>600.15</v>
      </c>
    </row>
    <row r="62" spans="1:11" ht="15" customHeight="1" x14ac:dyDescent="0.35">
      <c r="A62" s="22" t="s">
        <v>87</v>
      </c>
      <c r="B62" s="23" t="s">
        <v>88</v>
      </c>
      <c r="C62" s="1" t="s">
        <v>45</v>
      </c>
      <c r="D62" s="2" t="s">
        <v>108</v>
      </c>
      <c r="E62" s="2" t="s">
        <v>109</v>
      </c>
      <c r="F62" s="2">
        <v>10038888</v>
      </c>
      <c r="G62" s="26">
        <v>0.70833333333333337</v>
      </c>
      <c r="H62" s="26">
        <v>0.83333333333333337</v>
      </c>
      <c r="I62" s="27" t="s">
        <v>105</v>
      </c>
      <c r="J62" s="35">
        <v>200.05</v>
      </c>
      <c r="K62" s="10">
        <v>600.15</v>
      </c>
    </row>
    <row r="63" spans="1:11" ht="15" customHeight="1" x14ac:dyDescent="0.35">
      <c r="A63" s="22" t="s">
        <v>87</v>
      </c>
      <c r="B63" s="23" t="s">
        <v>88</v>
      </c>
      <c r="C63" s="1" t="s">
        <v>45</v>
      </c>
      <c r="D63" s="2" t="s">
        <v>50</v>
      </c>
      <c r="E63" s="2" t="s">
        <v>47</v>
      </c>
      <c r="F63" s="2">
        <v>10032539</v>
      </c>
      <c r="G63" s="26">
        <v>0.70833333333333337</v>
      </c>
      <c r="H63" s="26">
        <v>0.83333333333333337</v>
      </c>
      <c r="I63" s="27" t="s">
        <v>105</v>
      </c>
      <c r="J63" s="35">
        <v>200.05</v>
      </c>
      <c r="K63" s="10">
        <v>600.15</v>
      </c>
    </row>
    <row r="64" spans="1:11" ht="15" customHeight="1" x14ac:dyDescent="0.35">
      <c r="A64" s="22" t="s">
        <v>87</v>
      </c>
      <c r="B64" s="23" t="s">
        <v>88</v>
      </c>
      <c r="C64" s="1" t="s">
        <v>45</v>
      </c>
      <c r="D64" s="2" t="s">
        <v>51</v>
      </c>
      <c r="E64" s="2" t="s">
        <v>52</v>
      </c>
      <c r="F64" s="2">
        <v>10038924</v>
      </c>
      <c r="G64" s="26">
        <v>0.66666666666666663</v>
      </c>
      <c r="H64" s="26">
        <v>0.83333333333333337</v>
      </c>
      <c r="I64" s="27" t="s">
        <v>90</v>
      </c>
      <c r="J64" s="35">
        <v>200.05</v>
      </c>
      <c r="K64" s="10">
        <v>800.2</v>
      </c>
    </row>
    <row r="65" spans="1:11" ht="15" customHeight="1" x14ac:dyDescent="0.35">
      <c r="A65" s="22" t="s">
        <v>87</v>
      </c>
      <c r="B65" s="23" t="s">
        <v>88</v>
      </c>
      <c r="C65" s="1" t="s">
        <v>45</v>
      </c>
      <c r="D65" s="2" t="s">
        <v>96</v>
      </c>
      <c r="E65" s="2" t="s">
        <v>97</v>
      </c>
      <c r="F65" s="2">
        <v>10038889</v>
      </c>
      <c r="G65" s="26">
        <v>0.66666666666666663</v>
      </c>
      <c r="H65" s="26">
        <v>0.83333333333333337</v>
      </c>
      <c r="I65" s="27" t="s">
        <v>90</v>
      </c>
      <c r="J65" s="35">
        <v>200.05</v>
      </c>
      <c r="K65" s="10">
        <v>800.2</v>
      </c>
    </row>
    <row r="66" spans="1:11" ht="15" customHeight="1" x14ac:dyDescent="0.35">
      <c r="A66" s="22" t="s">
        <v>87</v>
      </c>
      <c r="B66" s="23" t="s">
        <v>88</v>
      </c>
      <c r="C66" s="1" t="s">
        <v>55</v>
      </c>
      <c r="D66" s="2" t="s">
        <v>64</v>
      </c>
      <c r="E66" s="2" t="s">
        <v>65</v>
      </c>
      <c r="F66" s="2">
        <v>10046442</v>
      </c>
      <c r="G66" s="26">
        <v>0.70833333333333337</v>
      </c>
      <c r="H66" s="26">
        <v>0.83333333333333337</v>
      </c>
      <c r="I66" s="27" t="s">
        <v>105</v>
      </c>
      <c r="J66" s="35">
        <v>156.36000000000001</v>
      </c>
      <c r="K66" s="10">
        <v>469.08</v>
      </c>
    </row>
    <row r="67" spans="1:11" ht="15" customHeight="1" x14ac:dyDescent="0.35">
      <c r="A67" s="22" t="s">
        <v>87</v>
      </c>
      <c r="B67" s="23" t="s">
        <v>88</v>
      </c>
      <c r="C67" s="1" t="s">
        <v>55</v>
      </c>
      <c r="D67" s="2" t="s">
        <v>58</v>
      </c>
      <c r="E67" s="2" t="s">
        <v>59</v>
      </c>
      <c r="F67" s="2">
        <v>10089010</v>
      </c>
      <c r="G67" s="26">
        <v>0.70833333333333337</v>
      </c>
      <c r="H67" s="26">
        <v>0.83333333333333337</v>
      </c>
      <c r="I67" s="27" t="s">
        <v>105</v>
      </c>
      <c r="J67" s="35">
        <v>156.36000000000001</v>
      </c>
      <c r="K67" s="10">
        <v>469.08</v>
      </c>
    </row>
    <row r="68" spans="1:11" ht="15" customHeight="1" x14ac:dyDescent="0.35">
      <c r="A68" s="22" t="s">
        <v>87</v>
      </c>
      <c r="B68" s="23" t="s">
        <v>88</v>
      </c>
      <c r="C68" s="1" t="s">
        <v>55</v>
      </c>
      <c r="D68" s="2" t="s">
        <v>60</v>
      </c>
      <c r="E68" s="2" t="s">
        <v>61</v>
      </c>
      <c r="F68" s="2">
        <v>10064329</v>
      </c>
      <c r="G68" s="26">
        <v>0.70833333333333337</v>
      </c>
      <c r="H68" s="26">
        <v>0.83333333333333337</v>
      </c>
      <c r="I68" s="27" t="s">
        <v>105</v>
      </c>
      <c r="J68" s="35">
        <v>156.36000000000001</v>
      </c>
      <c r="K68" s="10">
        <v>469.08</v>
      </c>
    </row>
    <row r="69" spans="1:11" ht="15" customHeight="1" x14ac:dyDescent="0.35">
      <c r="A69" s="22" t="s">
        <v>87</v>
      </c>
      <c r="B69" s="23" t="s">
        <v>88</v>
      </c>
      <c r="C69" s="1" t="s">
        <v>55</v>
      </c>
      <c r="D69" s="2" t="s">
        <v>66</v>
      </c>
      <c r="E69" s="2" t="s">
        <v>67</v>
      </c>
      <c r="F69" s="2">
        <v>10046140</v>
      </c>
      <c r="G69" s="26">
        <v>0.70833333333333337</v>
      </c>
      <c r="H69" s="26">
        <v>0.83333333333333337</v>
      </c>
      <c r="I69" s="27" t="s">
        <v>105</v>
      </c>
      <c r="J69" s="35">
        <v>156.36000000000001</v>
      </c>
      <c r="K69" s="10">
        <v>469.08</v>
      </c>
    </row>
    <row r="70" spans="1:11" ht="15" customHeight="1" x14ac:dyDescent="0.35">
      <c r="A70" s="22" t="s">
        <v>87</v>
      </c>
      <c r="B70" s="23" t="s">
        <v>88</v>
      </c>
      <c r="C70" s="1" t="s">
        <v>55</v>
      </c>
      <c r="D70" s="2" t="s">
        <v>72</v>
      </c>
      <c r="E70" s="2" t="s">
        <v>73</v>
      </c>
      <c r="F70" s="2">
        <v>10120235</v>
      </c>
      <c r="G70" s="26">
        <v>0.70833333333333337</v>
      </c>
      <c r="H70" s="26">
        <v>0.83333333333333337</v>
      </c>
      <c r="I70" s="27" t="s">
        <v>105</v>
      </c>
      <c r="J70" s="35">
        <v>156.36000000000001</v>
      </c>
      <c r="K70" s="10">
        <v>469.08</v>
      </c>
    </row>
    <row r="71" spans="1:11" ht="15" customHeight="1" x14ac:dyDescent="0.35">
      <c r="A71" s="22" t="s">
        <v>87</v>
      </c>
      <c r="B71" s="23" t="s">
        <v>88</v>
      </c>
      <c r="C71" s="1" t="s">
        <v>55</v>
      </c>
      <c r="D71" s="2" t="s">
        <v>74</v>
      </c>
      <c r="E71" s="2" t="s">
        <v>75</v>
      </c>
      <c r="F71" s="2">
        <v>10083441</v>
      </c>
      <c r="G71" s="26">
        <v>0.70833333333333337</v>
      </c>
      <c r="H71" s="26">
        <v>0.83333333333333337</v>
      </c>
      <c r="I71" s="27" t="s">
        <v>105</v>
      </c>
      <c r="J71" s="35">
        <v>156.36000000000001</v>
      </c>
      <c r="K71" s="10">
        <v>469.08</v>
      </c>
    </row>
    <row r="72" spans="1:11" ht="15" customHeight="1" x14ac:dyDescent="0.35">
      <c r="A72" s="22" t="s">
        <v>87</v>
      </c>
      <c r="B72" s="23" t="s">
        <v>88</v>
      </c>
      <c r="C72" s="1" t="s">
        <v>55</v>
      </c>
      <c r="D72" s="2" t="s">
        <v>110</v>
      </c>
      <c r="E72" s="2" t="s">
        <v>111</v>
      </c>
      <c r="F72" s="2">
        <v>10118313</v>
      </c>
      <c r="G72" s="26">
        <v>0.66666666666666663</v>
      </c>
      <c r="H72" s="26">
        <v>0.83333333333333337</v>
      </c>
      <c r="I72" s="27" t="s">
        <v>90</v>
      </c>
      <c r="J72" s="35">
        <v>156.36000000000001</v>
      </c>
      <c r="K72" s="10">
        <v>625.44000000000005</v>
      </c>
    </row>
    <row r="73" spans="1:11" ht="15" customHeight="1" x14ac:dyDescent="0.35">
      <c r="A73" s="22" t="s">
        <v>87</v>
      </c>
      <c r="B73" s="23" t="s">
        <v>88</v>
      </c>
      <c r="C73" s="1" t="s">
        <v>55</v>
      </c>
      <c r="D73" s="2" t="s">
        <v>80</v>
      </c>
      <c r="E73" s="2" t="s">
        <v>81</v>
      </c>
      <c r="F73" s="2">
        <v>10083825</v>
      </c>
      <c r="G73" s="26">
        <v>0.75</v>
      </c>
      <c r="H73" s="26">
        <v>0.83333333333333337</v>
      </c>
      <c r="I73" s="27" t="s">
        <v>112</v>
      </c>
      <c r="J73" s="35">
        <v>156.36000000000001</v>
      </c>
      <c r="K73" s="10">
        <v>312.72000000000003</v>
      </c>
    </row>
    <row r="74" spans="1:11" ht="15" customHeight="1" x14ac:dyDescent="0.35">
      <c r="A74" s="22" t="s">
        <v>87</v>
      </c>
      <c r="B74" s="23" t="s">
        <v>88</v>
      </c>
      <c r="C74" s="1" t="s">
        <v>55</v>
      </c>
      <c r="D74" s="2" t="s">
        <v>83</v>
      </c>
      <c r="E74" s="2" t="s">
        <v>84</v>
      </c>
      <c r="F74" s="2">
        <v>10113383</v>
      </c>
      <c r="G74" s="26">
        <v>0.75</v>
      </c>
      <c r="H74" s="26">
        <v>0.83333333333333337</v>
      </c>
      <c r="I74" s="27" t="s">
        <v>112</v>
      </c>
      <c r="J74" s="35">
        <v>156.36000000000001</v>
      </c>
      <c r="K74" s="10">
        <v>312.72000000000003</v>
      </c>
    </row>
    <row r="75" spans="1:11" ht="15" customHeight="1" x14ac:dyDescent="0.35">
      <c r="A75" s="22" t="s">
        <v>87</v>
      </c>
      <c r="B75" s="23" t="s">
        <v>88</v>
      </c>
      <c r="C75" s="1" t="s">
        <v>55</v>
      </c>
      <c r="D75" s="2" t="s">
        <v>85</v>
      </c>
      <c r="E75" s="2" t="s">
        <v>86</v>
      </c>
      <c r="F75" s="2">
        <v>10091030</v>
      </c>
      <c r="G75" s="26">
        <v>0.75</v>
      </c>
      <c r="H75" s="26">
        <v>0.83333333333333337</v>
      </c>
      <c r="I75" s="27" t="s">
        <v>112</v>
      </c>
      <c r="J75" s="35">
        <v>156.36000000000001</v>
      </c>
      <c r="K75" s="10">
        <v>312.72000000000003</v>
      </c>
    </row>
    <row r="76" spans="1:11" ht="15" customHeight="1" x14ac:dyDescent="0.35">
      <c r="A76" s="22" t="s">
        <v>87</v>
      </c>
      <c r="B76" s="23" t="s">
        <v>88</v>
      </c>
      <c r="C76" s="1" t="s">
        <v>55</v>
      </c>
      <c r="D76" s="2" t="s">
        <v>113</v>
      </c>
      <c r="E76" s="2" t="s">
        <v>114</v>
      </c>
      <c r="F76" s="2">
        <v>10064883</v>
      </c>
      <c r="G76" s="26">
        <v>0.70833333333333337</v>
      </c>
      <c r="H76" s="26">
        <v>0.83333333333333337</v>
      </c>
      <c r="I76" s="27" t="s">
        <v>105</v>
      </c>
      <c r="J76" s="35">
        <v>156.36000000000001</v>
      </c>
      <c r="K76" s="10">
        <v>469.08</v>
      </c>
    </row>
    <row r="77" spans="1:11" ht="15" customHeight="1" x14ac:dyDescent="0.35">
      <c r="A77" s="22" t="s">
        <v>87</v>
      </c>
      <c r="B77" s="23" t="s">
        <v>88</v>
      </c>
      <c r="C77" s="1" t="s">
        <v>55</v>
      </c>
      <c r="D77" s="2" t="s">
        <v>68</v>
      </c>
      <c r="E77" s="2" t="s">
        <v>69</v>
      </c>
      <c r="F77" s="2">
        <v>10111595</v>
      </c>
      <c r="G77" s="26">
        <v>0.70833333333333337</v>
      </c>
      <c r="H77" s="26">
        <v>0.83333333333333337</v>
      </c>
      <c r="I77" s="27" t="s">
        <v>105</v>
      </c>
      <c r="J77" s="35">
        <v>156.36000000000001</v>
      </c>
      <c r="K77" s="10">
        <v>469.08</v>
      </c>
    </row>
    <row r="78" spans="1:11" ht="15" customHeight="1" x14ac:dyDescent="0.35">
      <c r="A78" s="22" t="s">
        <v>87</v>
      </c>
      <c r="B78" s="23" t="s">
        <v>88</v>
      </c>
      <c r="C78" s="1" t="s">
        <v>55</v>
      </c>
      <c r="D78" s="2" t="s">
        <v>76</v>
      </c>
      <c r="E78" s="2" t="s">
        <v>77</v>
      </c>
      <c r="F78" s="2">
        <v>10119067</v>
      </c>
      <c r="G78" s="26">
        <v>0.70833333333333337</v>
      </c>
      <c r="H78" s="26">
        <v>0.83333333333333337</v>
      </c>
      <c r="I78" s="27" t="s">
        <v>105</v>
      </c>
      <c r="J78" s="35">
        <v>156.36000000000001</v>
      </c>
      <c r="K78" s="10">
        <v>469.08</v>
      </c>
    </row>
    <row r="79" spans="1:11" ht="15" customHeight="1" x14ac:dyDescent="0.35">
      <c r="A79" s="22" t="s">
        <v>87</v>
      </c>
      <c r="B79" s="23" t="s">
        <v>88</v>
      </c>
      <c r="C79" s="1" t="s">
        <v>55</v>
      </c>
      <c r="D79" s="2" t="s">
        <v>115</v>
      </c>
      <c r="E79" s="2" t="s">
        <v>116</v>
      </c>
      <c r="F79" s="2">
        <v>10122273</v>
      </c>
      <c r="G79" s="26">
        <v>0.70833333333333337</v>
      </c>
      <c r="H79" s="26">
        <v>0.83333333333333337</v>
      </c>
      <c r="I79" s="27" t="s">
        <v>105</v>
      </c>
      <c r="J79" s="35">
        <v>156.36000000000001</v>
      </c>
      <c r="K79" s="10">
        <v>469.08</v>
      </c>
    </row>
    <row r="80" spans="1:11" ht="15" customHeight="1" x14ac:dyDescent="0.35">
      <c r="A80" s="22" t="s">
        <v>87</v>
      </c>
      <c r="B80" s="23" t="s">
        <v>88</v>
      </c>
      <c r="C80" s="1" t="s">
        <v>55</v>
      </c>
      <c r="D80" s="2" t="s">
        <v>70</v>
      </c>
      <c r="E80" s="2" t="s">
        <v>71</v>
      </c>
      <c r="F80" s="2">
        <v>10109583</v>
      </c>
      <c r="G80" s="26">
        <v>0.70833333333333337</v>
      </c>
      <c r="H80" s="26">
        <v>0.83333333333333337</v>
      </c>
      <c r="I80" s="27" t="s">
        <v>105</v>
      </c>
      <c r="J80" s="35">
        <v>156.36000000000001</v>
      </c>
      <c r="K80" s="10">
        <v>469.08</v>
      </c>
    </row>
    <row r="81" spans="1:11" ht="15" customHeight="1" x14ac:dyDescent="0.35">
      <c r="A81" s="22" t="s">
        <v>87</v>
      </c>
      <c r="B81" s="23" t="s">
        <v>88</v>
      </c>
      <c r="C81" s="1" t="s">
        <v>55</v>
      </c>
      <c r="D81" s="2" t="s">
        <v>117</v>
      </c>
      <c r="E81" s="2" t="s">
        <v>118</v>
      </c>
      <c r="F81" s="2">
        <v>10113517</v>
      </c>
      <c r="G81" s="26">
        <v>0.70833333333333337</v>
      </c>
      <c r="H81" s="26">
        <v>0.83333333333333337</v>
      </c>
      <c r="I81" s="27" t="s">
        <v>105</v>
      </c>
      <c r="J81" s="35">
        <v>156.36000000000001</v>
      </c>
      <c r="K81" s="10">
        <v>469.08</v>
      </c>
    </row>
    <row r="82" spans="1:11" ht="15" customHeight="1" x14ac:dyDescent="0.35">
      <c r="A82" s="41"/>
      <c r="B82" s="126"/>
      <c r="C82" s="127"/>
      <c r="D82" s="127"/>
      <c r="E82" s="127"/>
      <c r="F82" s="127"/>
      <c r="G82" s="127"/>
      <c r="H82" s="127"/>
      <c r="I82" s="127"/>
      <c r="J82" s="128"/>
      <c r="K82" s="42">
        <f>SUM(K57:K81)</f>
        <v>15911.609999999997</v>
      </c>
    </row>
    <row r="84" spans="1:11" ht="15" customHeight="1" x14ac:dyDescent="0.35">
      <c r="A84" s="20" t="s">
        <v>14</v>
      </c>
      <c r="B84" s="20" t="s">
        <v>15</v>
      </c>
      <c r="C84" s="20" t="s">
        <v>16</v>
      </c>
      <c r="D84" s="20" t="s">
        <v>17</v>
      </c>
      <c r="E84" s="20" t="s">
        <v>18</v>
      </c>
      <c r="F84" s="20" t="s">
        <v>19</v>
      </c>
      <c r="G84" s="21" t="s">
        <v>20</v>
      </c>
      <c r="H84" s="20" t="s">
        <v>21</v>
      </c>
      <c r="I84" s="37" t="s">
        <v>22</v>
      </c>
      <c r="J84" s="34" t="s">
        <v>23</v>
      </c>
      <c r="K84" s="40" t="s">
        <v>24</v>
      </c>
    </row>
    <row r="85" spans="1:11" ht="15" customHeight="1" x14ac:dyDescent="0.35">
      <c r="A85" s="22" t="s">
        <v>119</v>
      </c>
      <c r="B85" s="23" t="s">
        <v>120</v>
      </c>
      <c r="C85" s="23" t="s">
        <v>27</v>
      </c>
      <c r="D85" s="24" t="s">
        <v>28</v>
      </c>
      <c r="E85" s="25" t="s">
        <v>29</v>
      </c>
      <c r="F85" s="25">
        <v>10008599</v>
      </c>
      <c r="G85" s="26">
        <v>0.27083333333333331</v>
      </c>
      <c r="H85" s="26">
        <v>0.75</v>
      </c>
      <c r="I85" s="27" t="s">
        <v>121</v>
      </c>
      <c r="J85" s="35">
        <v>529.23</v>
      </c>
      <c r="K85" s="10">
        <v>5821.53</v>
      </c>
    </row>
    <row r="86" spans="1:11" ht="15" customHeight="1" x14ac:dyDescent="0.35">
      <c r="A86" s="22" t="s">
        <v>119</v>
      </c>
      <c r="B86" s="23" t="s">
        <v>120</v>
      </c>
      <c r="C86" s="23" t="s">
        <v>31</v>
      </c>
      <c r="D86" s="24" t="s">
        <v>32</v>
      </c>
      <c r="E86" s="25" t="s">
        <v>33</v>
      </c>
      <c r="F86" s="25">
        <v>10004222</v>
      </c>
      <c r="G86" s="26">
        <v>0.5</v>
      </c>
      <c r="H86" s="26">
        <v>0.83333333333333337</v>
      </c>
      <c r="I86" s="27" t="s">
        <v>122</v>
      </c>
      <c r="J86" s="35">
        <v>411.22</v>
      </c>
      <c r="K86" s="10">
        <f>I86*J86</f>
        <v>3289.76</v>
      </c>
    </row>
    <row r="87" spans="1:11" ht="15" customHeight="1" x14ac:dyDescent="0.35">
      <c r="A87" s="22" t="s">
        <v>119</v>
      </c>
      <c r="B87" s="23" t="s">
        <v>120</v>
      </c>
      <c r="C87" s="23" t="s">
        <v>34</v>
      </c>
      <c r="D87" s="24" t="s">
        <v>35</v>
      </c>
      <c r="E87" s="25" t="s">
        <v>36</v>
      </c>
      <c r="F87" s="25">
        <v>10008961</v>
      </c>
      <c r="G87" s="26">
        <v>0.45833333333333331</v>
      </c>
      <c r="H87" s="26">
        <v>0.83333333333333337</v>
      </c>
      <c r="I87" s="27" t="s">
        <v>123</v>
      </c>
      <c r="J87" s="35">
        <v>297.32</v>
      </c>
      <c r="K87" s="10">
        <f t="shared" ref="K87:K104" si="0">I87*J87</f>
        <v>2675.88</v>
      </c>
    </row>
    <row r="88" spans="1:11" ht="15" customHeight="1" x14ac:dyDescent="0.35">
      <c r="A88" s="22" t="s">
        <v>119</v>
      </c>
      <c r="B88" s="23" t="s">
        <v>120</v>
      </c>
      <c r="C88" s="23" t="s">
        <v>37</v>
      </c>
      <c r="D88" s="24" t="s">
        <v>41</v>
      </c>
      <c r="E88" s="25" t="s">
        <v>42</v>
      </c>
      <c r="F88" s="25">
        <v>10041721</v>
      </c>
      <c r="G88" s="26">
        <v>0.5</v>
      </c>
      <c r="H88" s="26">
        <v>0.83333333333333337</v>
      </c>
      <c r="I88" s="27" t="s">
        <v>122</v>
      </c>
      <c r="J88" s="35">
        <v>232.04</v>
      </c>
      <c r="K88" s="10">
        <f t="shared" si="0"/>
        <v>1856.32</v>
      </c>
    </row>
    <row r="89" spans="1:11" ht="15" customHeight="1" x14ac:dyDescent="0.35">
      <c r="A89" s="22" t="s">
        <v>119</v>
      </c>
      <c r="B89" s="23" t="s">
        <v>120</v>
      </c>
      <c r="C89" s="23" t="s">
        <v>37</v>
      </c>
      <c r="D89" s="2" t="s">
        <v>43</v>
      </c>
      <c r="E89" s="2" t="s">
        <v>44</v>
      </c>
      <c r="F89" s="2">
        <v>10055435</v>
      </c>
      <c r="G89" s="26">
        <v>0.45833333333333331</v>
      </c>
      <c r="H89" s="26">
        <v>0.83333333333333337</v>
      </c>
      <c r="I89" s="27" t="s">
        <v>123</v>
      </c>
      <c r="J89" s="35">
        <v>232.04</v>
      </c>
      <c r="K89" s="10">
        <f t="shared" si="0"/>
        <v>2088.36</v>
      </c>
    </row>
    <row r="90" spans="1:11" ht="15" customHeight="1" x14ac:dyDescent="0.35">
      <c r="A90" s="22" t="s">
        <v>119</v>
      </c>
      <c r="B90" s="23" t="s">
        <v>120</v>
      </c>
      <c r="C90" s="1" t="s">
        <v>45</v>
      </c>
      <c r="D90" s="2" t="s">
        <v>50</v>
      </c>
      <c r="E90" s="2" t="s">
        <v>47</v>
      </c>
      <c r="F90" s="2">
        <v>10032539</v>
      </c>
      <c r="G90" s="26">
        <v>0.5</v>
      </c>
      <c r="H90" s="26">
        <v>0.83333333333333337</v>
      </c>
      <c r="I90" s="27" t="s">
        <v>122</v>
      </c>
      <c r="J90" s="35">
        <v>200.05</v>
      </c>
      <c r="K90" s="10">
        <f t="shared" si="0"/>
        <v>1600.4</v>
      </c>
    </row>
    <row r="91" spans="1:11" ht="15" customHeight="1" x14ac:dyDescent="0.35">
      <c r="A91" s="22" t="s">
        <v>119</v>
      </c>
      <c r="B91" s="23" t="s">
        <v>120</v>
      </c>
      <c r="C91" s="1" t="s">
        <v>45</v>
      </c>
      <c r="D91" s="2" t="s">
        <v>124</v>
      </c>
      <c r="E91" s="2" t="s">
        <v>125</v>
      </c>
      <c r="F91" s="2">
        <v>10038880</v>
      </c>
      <c r="G91" s="26">
        <v>0.75</v>
      </c>
      <c r="H91" s="26">
        <v>0.83333333333333337</v>
      </c>
      <c r="I91" s="27" t="s">
        <v>112</v>
      </c>
      <c r="J91" s="35">
        <v>200.05</v>
      </c>
      <c r="K91" s="10">
        <f t="shared" si="0"/>
        <v>400.1</v>
      </c>
    </row>
    <row r="92" spans="1:11" ht="15" customHeight="1" x14ac:dyDescent="0.35">
      <c r="A92" s="22" t="s">
        <v>119</v>
      </c>
      <c r="B92" s="23" t="s">
        <v>120</v>
      </c>
      <c r="C92" s="1" t="s">
        <v>45</v>
      </c>
      <c r="D92" s="2" t="s">
        <v>96</v>
      </c>
      <c r="E92" s="2" t="s">
        <v>97</v>
      </c>
      <c r="F92" s="2">
        <v>10038889</v>
      </c>
      <c r="G92" s="26">
        <v>0.45833333333333331</v>
      </c>
      <c r="H92" s="26">
        <v>0.83333333333333337</v>
      </c>
      <c r="I92" s="27" t="s">
        <v>123</v>
      </c>
      <c r="J92" s="35">
        <v>200.05</v>
      </c>
      <c r="K92" s="10">
        <f t="shared" si="0"/>
        <v>1800.45</v>
      </c>
    </row>
    <row r="93" spans="1:11" ht="15" customHeight="1" x14ac:dyDescent="0.35">
      <c r="A93" s="22" t="s">
        <v>119</v>
      </c>
      <c r="B93" s="23" t="s">
        <v>120</v>
      </c>
      <c r="C93" s="1" t="s">
        <v>45</v>
      </c>
      <c r="D93" s="2" t="s">
        <v>126</v>
      </c>
      <c r="E93" s="2" t="s">
        <v>52</v>
      </c>
      <c r="F93" s="2">
        <v>10038924</v>
      </c>
      <c r="G93" s="26">
        <v>0.45833333333333331</v>
      </c>
      <c r="H93" s="26">
        <v>0.83333333333333337</v>
      </c>
      <c r="I93" s="27" t="s">
        <v>123</v>
      </c>
      <c r="J93" s="35">
        <v>200.05</v>
      </c>
      <c r="K93" s="10">
        <f t="shared" si="0"/>
        <v>1800.45</v>
      </c>
    </row>
    <row r="94" spans="1:11" ht="15" customHeight="1" x14ac:dyDescent="0.35">
      <c r="A94" s="22" t="s">
        <v>119</v>
      </c>
      <c r="B94" s="23" t="s">
        <v>120</v>
      </c>
      <c r="C94" s="1" t="s">
        <v>45</v>
      </c>
      <c r="D94" s="2" t="s">
        <v>53</v>
      </c>
      <c r="E94" s="2" t="s">
        <v>54</v>
      </c>
      <c r="F94" s="2">
        <v>10118935</v>
      </c>
      <c r="G94" s="26">
        <v>0.45833333333333331</v>
      </c>
      <c r="H94" s="26">
        <v>0.83333333333333337</v>
      </c>
      <c r="I94" s="27" t="s">
        <v>123</v>
      </c>
      <c r="J94" s="35">
        <v>200.05</v>
      </c>
      <c r="K94" s="10">
        <f t="shared" si="0"/>
        <v>1800.45</v>
      </c>
    </row>
    <row r="95" spans="1:11" ht="15" customHeight="1" x14ac:dyDescent="0.35">
      <c r="A95" s="22" t="s">
        <v>119</v>
      </c>
      <c r="B95" s="23" t="s">
        <v>120</v>
      </c>
      <c r="C95" s="1" t="s">
        <v>55</v>
      </c>
      <c r="D95" s="2" t="s">
        <v>110</v>
      </c>
      <c r="E95" s="2" t="s">
        <v>111</v>
      </c>
      <c r="F95" s="2">
        <v>10118313</v>
      </c>
      <c r="G95" s="26">
        <v>0.41666666666666669</v>
      </c>
      <c r="H95" s="26">
        <v>0.83333333333333337</v>
      </c>
      <c r="I95" s="27" t="s">
        <v>127</v>
      </c>
      <c r="J95" s="35">
        <v>156.36000000000001</v>
      </c>
      <c r="K95" s="10">
        <f t="shared" si="0"/>
        <v>1563.6000000000001</v>
      </c>
    </row>
    <row r="96" spans="1:11" ht="15" customHeight="1" x14ac:dyDescent="0.35">
      <c r="A96" s="22" t="s">
        <v>119</v>
      </c>
      <c r="B96" s="23" t="s">
        <v>120</v>
      </c>
      <c r="C96" s="1" t="s">
        <v>55</v>
      </c>
      <c r="D96" s="2" t="s">
        <v>58</v>
      </c>
      <c r="E96" s="2" t="s">
        <v>59</v>
      </c>
      <c r="F96" s="2">
        <v>10089010</v>
      </c>
      <c r="G96" s="26">
        <v>0.5</v>
      </c>
      <c r="H96" s="26">
        <v>0.83333333333333337</v>
      </c>
      <c r="I96" s="27" t="s">
        <v>122</v>
      </c>
      <c r="J96" s="35">
        <v>156.36000000000001</v>
      </c>
      <c r="K96" s="10">
        <f t="shared" si="0"/>
        <v>1250.8800000000001</v>
      </c>
    </row>
    <row r="97" spans="1:11" ht="15" customHeight="1" x14ac:dyDescent="0.35">
      <c r="A97" s="22" t="s">
        <v>119</v>
      </c>
      <c r="B97" s="23" t="s">
        <v>120</v>
      </c>
      <c r="C97" s="1" t="s">
        <v>55</v>
      </c>
      <c r="D97" s="2" t="s">
        <v>60</v>
      </c>
      <c r="E97" s="2" t="s">
        <v>61</v>
      </c>
      <c r="F97" s="2">
        <v>10064329</v>
      </c>
      <c r="G97" s="26">
        <v>0.5</v>
      </c>
      <c r="H97" s="26">
        <v>0.83333333333333337</v>
      </c>
      <c r="I97" s="27" t="s">
        <v>122</v>
      </c>
      <c r="J97" s="35">
        <v>156.36000000000001</v>
      </c>
      <c r="K97" s="10">
        <f t="shared" si="0"/>
        <v>1250.8800000000001</v>
      </c>
    </row>
    <row r="98" spans="1:11" ht="15" customHeight="1" x14ac:dyDescent="0.35">
      <c r="A98" s="22" t="s">
        <v>119</v>
      </c>
      <c r="B98" s="23" t="s">
        <v>120</v>
      </c>
      <c r="C98" s="1" t="s">
        <v>55</v>
      </c>
      <c r="D98" s="2" t="s">
        <v>66</v>
      </c>
      <c r="E98" s="2" t="s">
        <v>67</v>
      </c>
      <c r="F98" s="2">
        <v>10046140</v>
      </c>
      <c r="G98" s="26">
        <v>0.5</v>
      </c>
      <c r="H98" s="26">
        <v>0.83333333333333337</v>
      </c>
      <c r="I98" s="27" t="s">
        <v>122</v>
      </c>
      <c r="J98" s="35">
        <v>156.36000000000001</v>
      </c>
      <c r="K98" s="10">
        <f t="shared" si="0"/>
        <v>1250.8800000000001</v>
      </c>
    </row>
    <row r="99" spans="1:11" ht="15" customHeight="1" x14ac:dyDescent="0.35">
      <c r="A99" s="22" t="s">
        <v>119</v>
      </c>
      <c r="B99" s="23" t="s">
        <v>120</v>
      </c>
      <c r="C99" s="1" t="s">
        <v>55</v>
      </c>
      <c r="D99" s="2" t="s">
        <v>72</v>
      </c>
      <c r="E99" s="2" t="s">
        <v>73</v>
      </c>
      <c r="F99" s="2">
        <v>10120235</v>
      </c>
      <c r="G99" s="26">
        <v>0.5</v>
      </c>
      <c r="H99" s="26">
        <v>0.83333333333333337</v>
      </c>
      <c r="I99" s="27" t="s">
        <v>122</v>
      </c>
      <c r="J99" s="35">
        <v>156.36000000000001</v>
      </c>
      <c r="K99" s="10">
        <f t="shared" si="0"/>
        <v>1250.8800000000001</v>
      </c>
    </row>
    <row r="100" spans="1:11" ht="15" customHeight="1" x14ac:dyDescent="0.35">
      <c r="A100" s="22" t="s">
        <v>119</v>
      </c>
      <c r="B100" s="23" t="s">
        <v>120</v>
      </c>
      <c r="C100" s="1" t="s">
        <v>55</v>
      </c>
      <c r="D100" s="2" t="s">
        <v>74</v>
      </c>
      <c r="E100" s="2" t="s">
        <v>75</v>
      </c>
      <c r="F100" s="2">
        <v>10083441</v>
      </c>
      <c r="G100" s="26">
        <v>0.5</v>
      </c>
      <c r="H100" s="26">
        <v>0.83333333333333337</v>
      </c>
      <c r="I100" s="27" t="s">
        <v>122</v>
      </c>
      <c r="J100" s="35">
        <v>156.36000000000001</v>
      </c>
      <c r="K100" s="10">
        <f t="shared" si="0"/>
        <v>1250.8800000000001</v>
      </c>
    </row>
    <row r="101" spans="1:11" ht="15" customHeight="1" x14ac:dyDescent="0.35">
      <c r="A101" s="22" t="s">
        <v>119</v>
      </c>
      <c r="B101" s="23" t="s">
        <v>120</v>
      </c>
      <c r="C101" s="1" t="s">
        <v>55</v>
      </c>
      <c r="D101" s="2" t="s">
        <v>76</v>
      </c>
      <c r="E101" s="2" t="s">
        <v>77</v>
      </c>
      <c r="F101" s="2">
        <v>10119067</v>
      </c>
      <c r="G101" s="26">
        <v>0.5</v>
      </c>
      <c r="H101" s="26">
        <v>0.83333333333333337</v>
      </c>
      <c r="I101" s="27" t="s">
        <v>122</v>
      </c>
      <c r="J101" s="35">
        <v>156.36000000000001</v>
      </c>
      <c r="K101" s="10">
        <f t="shared" si="0"/>
        <v>1250.8800000000001</v>
      </c>
    </row>
    <row r="102" spans="1:11" ht="15" customHeight="1" x14ac:dyDescent="0.35">
      <c r="A102" s="22" t="s">
        <v>119</v>
      </c>
      <c r="B102" s="23" t="s">
        <v>120</v>
      </c>
      <c r="C102" s="1" t="s">
        <v>55</v>
      </c>
      <c r="D102" s="2" t="s">
        <v>117</v>
      </c>
      <c r="E102" s="2" t="s">
        <v>118</v>
      </c>
      <c r="F102" s="2">
        <v>10113517</v>
      </c>
      <c r="G102" s="26">
        <v>0.5</v>
      </c>
      <c r="H102" s="26">
        <v>0.83333333333333337</v>
      </c>
      <c r="I102" s="27" t="s">
        <v>122</v>
      </c>
      <c r="J102" s="35">
        <v>156.36000000000001</v>
      </c>
      <c r="K102" s="10">
        <f t="shared" si="0"/>
        <v>1250.8800000000001</v>
      </c>
    </row>
    <row r="103" spans="1:11" ht="15" customHeight="1" x14ac:dyDescent="0.35">
      <c r="A103" s="22" t="s">
        <v>119</v>
      </c>
      <c r="B103" s="23" t="s">
        <v>120</v>
      </c>
      <c r="C103" s="1" t="s">
        <v>55</v>
      </c>
      <c r="D103" s="2" t="s">
        <v>62</v>
      </c>
      <c r="E103" s="2" t="s">
        <v>63</v>
      </c>
      <c r="F103" s="2">
        <v>10087559</v>
      </c>
      <c r="G103" s="26">
        <v>0.5</v>
      </c>
      <c r="H103" s="26">
        <v>0.83333333333333337</v>
      </c>
      <c r="I103" s="27" t="s">
        <v>122</v>
      </c>
      <c r="J103" s="35">
        <v>156.36000000000001</v>
      </c>
      <c r="K103" s="10">
        <f t="shared" si="0"/>
        <v>1250.8800000000001</v>
      </c>
    </row>
    <row r="104" spans="1:11" ht="15" customHeight="1" x14ac:dyDescent="0.35">
      <c r="A104" s="22" t="s">
        <v>119</v>
      </c>
      <c r="B104" s="23" t="s">
        <v>120</v>
      </c>
      <c r="C104" s="1" t="s">
        <v>55</v>
      </c>
      <c r="D104" s="2" t="s">
        <v>78</v>
      </c>
      <c r="E104" s="2" t="s">
        <v>79</v>
      </c>
      <c r="F104" s="2">
        <v>10078397</v>
      </c>
      <c r="G104" s="26">
        <v>0.5</v>
      </c>
      <c r="H104" s="26">
        <v>0.83333333333333337</v>
      </c>
      <c r="I104" s="27" t="s">
        <v>122</v>
      </c>
      <c r="J104" s="35">
        <v>156.36000000000001</v>
      </c>
      <c r="K104" s="10">
        <f t="shared" si="0"/>
        <v>1250.8800000000001</v>
      </c>
    </row>
    <row r="105" spans="1:11" ht="15" customHeight="1" x14ac:dyDescent="0.35">
      <c r="A105" s="41"/>
      <c r="B105" s="126"/>
      <c r="C105" s="127"/>
      <c r="D105" s="127"/>
      <c r="E105" s="127"/>
      <c r="F105" s="127"/>
      <c r="G105" s="127"/>
      <c r="H105" s="127"/>
      <c r="I105" s="127"/>
      <c r="J105" s="128"/>
      <c r="K105" s="42">
        <f>SUM(K85:K104)</f>
        <v>35955.22</v>
      </c>
    </row>
    <row r="107" spans="1:11" ht="15" customHeight="1" x14ac:dyDescent="0.35">
      <c r="A107" s="20" t="s">
        <v>14</v>
      </c>
      <c r="B107" s="20" t="s">
        <v>15</v>
      </c>
      <c r="C107" s="20" t="s">
        <v>16</v>
      </c>
      <c r="D107" s="20" t="s">
        <v>17</v>
      </c>
      <c r="E107" s="20" t="s">
        <v>18</v>
      </c>
      <c r="F107" s="20" t="s">
        <v>19</v>
      </c>
      <c r="G107" s="21" t="s">
        <v>20</v>
      </c>
      <c r="H107" s="20" t="s">
        <v>21</v>
      </c>
      <c r="I107" s="37" t="s">
        <v>22</v>
      </c>
      <c r="J107" s="34" t="s">
        <v>23</v>
      </c>
      <c r="K107" s="40" t="s">
        <v>24</v>
      </c>
    </row>
    <row r="108" spans="1:11" ht="15" customHeight="1" x14ac:dyDescent="0.35">
      <c r="A108" s="22" t="s">
        <v>128</v>
      </c>
      <c r="B108" s="23" t="s">
        <v>129</v>
      </c>
      <c r="C108" s="23" t="s">
        <v>27</v>
      </c>
      <c r="D108" s="24" t="s">
        <v>28</v>
      </c>
      <c r="E108" s="25" t="s">
        <v>29</v>
      </c>
      <c r="F108" s="25">
        <v>10008599</v>
      </c>
      <c r="G108" s="26">
        <v>0.33333333333333331</v>
      </c>
      <c r="H108" s="26">
        <v>0.83333333333333337</v>
      </c>
      <c r="I108" s="27" t="s">
        <v>130</v>
      </c>
      <c r="J108" s="35">
        <v>529.23</v>
      </c>
      <c r="K108" s="10">
        <v>6086.15</v>
      </c>
    </row>
    <row r="109" spans="1:11" ht="15" customHeight="1" x14ac:dyDescent="0.35">
      <c r="A109" s="22" t="s">
        <v>128</v>
      </c>
      <c r="B109" s="23" t="s">
        <v>129</v>
      </c>
      <c r="C109" s="23" t="s">
        <v>34</v>
      </c>
      <c r="D109" s="24" t="s">
        <v>35</v>
      </c>
      <c r="E109" s="25" t="s">
        <v>36</v>
      </c>
      <c r="F109" s="25">
        <v>10008961</v>
      </c>
      <c r="G109" s="26">
        <v>0.45833333333333331</v>
      </c>
      <c r="H109" s="26">
        <v>0.83333333333333337</v>
      </c>
      <c r="I109" s="27" t="s">
        <v>123</v>
      </c>
      <c r="J109" s="35">
        <v>396.43</v>
      </c>
      <c r="K109" s="10">
        <f>I109*J109</f>
        <v>3567.87</v>
      </c>
    </row>
    <row r="110" spans="1:11" ht="15" customHeight="1" x14ac:dyDescent="0.35">
      <c r="A110" s="22" t="s">
        <v>128</v>
      </c>
      <c r="B110" s="23" t="s">
        <v>129</v>
      </c>
      <c r="C110" s="23" t="s">
        <v>37</v>
      </c>
      <c r="D110" s="24" t="s">
        <v>41</v>
      </c>
      <c r="E110" s="25" t="s">
        <v>42</v>
      </c>
      <c r="F110" s="25">
        <v>10041721</v>
      </c>
      <c r="G110" s="26">
        <v>0.5</v>
      </c>
      <c r="H110" s="26">
        <v>0.83333333333333337</v>
      </c>
      <c r="I110" s="27" t="s">
        <v>122</v>
      </c>
      <c r="J110" s="35">
        <v>309.39</v>
      </c>
      <c r="K110" s="10">
        <f t="shared" ref="K110:K127" si="1">I110*J110</f>
        <v>2475.12</v>
      </c>
    </row>
    <row r="111" spans="1:11" ht="15" customHeight="1" x14ac:dyDescent="0.35">
      <c r="A111" s="22" t="s">
        <v>128</v>
      </c>
      <c r="B111" s="23" t="s">
        <v>129</v>
      </c>
      <c r="C111" s="23" t="s">
        <v>37</v>
      </c>
      <c r="D111" s="2" t="s">
        <v>43</v>
      </c>
      <c r="E111" s="2" t="s">
        <v>44</v>
      </c>
      <c r="F111" s="2">
        <v>10055435</v>
      </c>
      <c r="G111" s="26">
        <v>0.45833333333333331</v>
      </c>
      <c r="H111" s="26">
        <v>0.83333333333333337</v>
      </c>
      <c r="I111" s="27" t="s">
        <v>123</v>
      </c>
      <c r="J111" s="35">
        <v>309.39</v>
      </c>
      <c r="K111" s="10">
        <f t="shared" si="1"/>
        <v>2784.5099999999998</v>
      </c>
    </row>
    <row r="112" spans="1:11" ht="15" customHeight="1" x14ac:dyDescent="0.35">
      <c r="A112" s="22" t="s">
        <v>128</v>
      </c>
      <c r="B112" s="23" t="s">
        <v>129</v>
      </c>
      <c r="C112" s="1" t="s">
        <v>45</v>
      </c>
      <c r="D112" s="2" t="s">
        <v>50</v>
      </c>
      <c r="E112" s="2" t="s">
        <v>47</v>
      </c>
      <c r="F112" s="2">
        <v>10032539</v>
      </c>
      <c r="G112" s="26">
        <v>0.5</v>
      </c>
      <c r="H112" s="26">
        <v>0.83333333333333337</v>
      </c>
      <c r="I112" s="27" t="s">
        <v>122</v>
      </c>
      <c r="J112" s="35">
        <v>254.26</v>
      </c>
      <c r="K112" s="10">
        <f t="shared" si="1"/>
        <v>2034.08</v>
      </c>
    </row>
    <row r="113" spans="1:11" ht="15" customHeight="1" x14ac:dyDescent="0.35">
      <c r="A113" s="22" t="s">
        <v>128</v>
      </c>
      <c r="B113" s="23" t="s">
        <v>129</v>
      </c>
      <c r="C113" s="1" t="s">
        <v>45</v>
      </c>
      <c r="D113" s="2" t="s">
        <v>96</v>
      </c>
      <c r="E113" s="2" t="s">
        <v>97</v>
      </c>
      <c r="F113" s="2">
        <v>10038889</v>
      </c>
      <c r="G113" s="26">
        <v>0.45833333333333331</v>
      </c>
      <c r="H113" s="26">
        <v>0.83333333333333337</v>
      </c>
      <c r="I113" s="27" t="s">
        <v>123</v>
      </c>
      <c r="J113" s="35">
        <v>254.26</v>
      </c>
      <c r="K113" s="10">
        <f t="shared" si="1"/>
        <v>2288.34</v>
      </c>
    </row>
    <row r="114" spans="1:11" ht="15" customHeight="1" x14ac:dyDescent="0.35">
      <c r="A114" s="22" t="s">
        <v>128</v>
      </c>
      <c r="B114" s="23" t="s">
        <v>129</v>
      </c>
      <c r="C114" s="1" t="s">
        <v>45</v>
      </c>
      <c r="D114" s="2" t="s">
        <v>126</v>
      </c>
      <c r="E114" s="2" t="s">
        <v>52</v>
      </c>
      <c r="F114" s="2">
        <v>10038924</v>
      </c>
      <c r="G114" s="26">
        <v>0.45833333333333331</v>
      </c>
      <c r="H114" s="26">
        <v>0.83333333333333337</v>
      </c>
      <c r="I114" s="27" t="s">
        <v>123</v>
      </c>
      <c r="J114" s="35">
        <v>254.26</v>
      </c>
      <c r="K114" s="10">
        <f t="shared" si="1"/>
        <v>2288.34</v>
      </c>
    </row>
    <row r="115" spans="1:11" ht="15" customHeight="1" x14ac:dyDescent="0.35">
      <c r="A115" s="22" t="s">
        <v>128</v>
      </c>
      <c r="B115" s="23" t="s">
        <v>129</v>
      </c>
      <c r="C115" s="1" t="s">
        <v>45</v>
      </c>
      <c r="D115" s="2" t="s">
        <v>131</v>
      </c>
      <c r="E115" s="2" t="s">
        <v>132</v>
      </c>
      <c r="F115" s="2">
        <v>10085744</v>
      </c>
      <c r="G115" s="26">
        <v>0.5</v>
      </c>
      <c r="H115" s="26">
        <v>0.83333333333333337</v>
      </c>
      <c r="I115" s="27" t="s">
        <v>122</v>
      </c>
      <c r="J115" s="35">
        <v>254.26</v>
      </c>
      <c r="K115" s="10">
        <v>2034.08</v>
      </c>
    </row>
    <row r="116" spans="1:11" ht="15" customHeight="1" x14ac:dyDescent="0.35">
      <c r="A116" s="22" t="s">
        <v>128</v>
      </c>
      <c r="B116" s="23" t="s">
        <v>129</v>
      </c>
      <c r="C116" s="1" t="s">
        <v>45</v>
      </c>
      <c r="D116" s="2" t="s">
        <v>133</v>
      </c>
      <c r="E116" s="2" t="s">
        <v>134</v>
      </c>
      <c r="F116" s="2">
        <v>10111306</v>
      </c>
      <c r="G116" s="26">
        <v>0.5</v>
      </c>
      <c r="H116" s="26">
        <v>0.83333333333333337</v>
      </c>
      <c r="I116" s="27" t="s">
        <v>122</v>
      </c>
      <c r="J116" s="35">
        <v>254.26</v>
      </c>
      <c r="K116" s="10">
        <f t="shared" si="1"/>
        <v>2034.08</v>
      </c>
    </row>
    <row r="117" spans="1:11" ht="15" customHeight="1" x14ac:dyDescent="0.35">
      <c r="A117" s="22" t="s">
        <v>128</v>
      </c>
      <c r="B117" s="23" t="s">
        <v>129</v>
      </c>
      <c r="C117" s="1" t="s">
        <v>55</v>
      </c>
      <c r="D117" s="2" t="s">
        <v>110</v>
      </c>
      <c r="E117" s="2" t="s">
        <v>111</v>
      </c>
      <c r="F117" s="2">
        <v>10118313</v>
      </c>
      <c r="G117" s="26">
        <v>0.41666666666666669</v>
      </c>
      <c r="H117" s="26">
        <v>0.83333333333333337</v>
      </c>
      <c r="I117" s="27" t="s">
        <v>127</v>
      </c>
      <c r="J117" s="35">
        <v>208.43</v>
      </c>
      <c r="K117" s="10">
        <f t="shared" si="1"/>
        <v>2084.3000000000002</v>
      </c>
    </row>
    <row r="118" spans="1:11" ht="15" customHeight="1" x14ac:dyDescent="0.35">
      <c r="A118" s="22" t="s">
        <v>128</v>
      </c>
      <c r="B118" s="23" t="s">
        <v>129</v>
      </c>
      <c r="C118" s="1" t="s">
        <v>55</v>
      </c>
      <c r="D118" s="2" t="s">
        <v>58</v>
      </c>
      <c r="E118" s="2" t="s">
        <v>59</v>
      </c>
      <c r="F118" s="2">
        <v>10089010</v>
      </c>
      <c r="G118" s="26">
        <v>0.5</v>
      </c>
      <c r="H118" s="26">
        <v>0.83333333333333337</v>
      </c>
      <c r="I118" s="27" t="s">
        <v>122</v>
      </c>
      <c r="J118" s="35">
        <v>208.43</v>
      </c>
      <c r="K118" s="10">
        <f t="shared" si="1"/>
        <v>1667.44</v>
      </c>
    </row>
    <row r="119" spans="1:11" ht="15" customHeight="1" x14ac:dyDescent="0.35">
      <c r="A119" s="22" t="s">
        <v>128</v>
      </c>
      <c r="B119" s="23" t="s">
        <v>129</v>
      </c>
      <c r="C119" s="1" t="s">
        <v>55</v>
      </c>
      <c r="D119" s="2" t="s">
        <v>60</v>
      </c>
      <c r="E119" s="2" t="s">
        <v>61</v>
      </c>
      <c r="F119" s="2">
        <v>10064329</v>
      </c>
      <c r="G119" s="26">
        <v>0.5</v>
      </c>
      <c r="H119" s="26">
        <v>0.83333333333333337</v>
      </c>
      <c r="I119" s="27" t="s">
        <v>122</v>
      </c>
      <c r="J119" s="35">
        <v>208.43</v>
      </c>
      <c r="K119" s="10">
        <f t="shared" si="1"/>
        <v>1667.44</v>
      </c>
    </row>
    <row r="120" spans="1:11" ht="15" customHeight="1" x14ac:dyDescent="0.35">
      <c r="A120" s="22" t="s">
        <v>128</v>
      </c>
      <c r="B120" s="23" t="s">
        <v>129</v>
      </c>
      <c r="C120" s="1" t="s">
        <v>55</v>
      </c>
      <c r="D120" s="2" t="s">
        <v>72</v>
      </c>
      <c r="E120" s="2" t="s">
        <v>73</v>
      </c>
      <c r="F120" s="2">
        <v>10120235</v>
      </c>
      <c r="G120" s="26">
        <v>0.5</v>
      </c>
      <c r="H120" s="26">
        <v>0.83333333333333337</v>
      </c>
      <c r="I120" s="27" t="s">
        <v>122</v>
      </c>
      <c r="J120" s="35">
        <v>208.43</v>
      </c>
      <c r="K120" s="10">
        <f t="shared" si="1"/>
        <v>1667.44</v>
      </c>
    </row>
    <row r="121" spans="1:11" ht="15" customHeight="1" x14ac:dyDescent="0.35">
      <c r="A121" s="22" t="s">
        <v>128</v>
      </c>
      <c r="B121" s="23" t="s">
        <v>129</v>
      </c>
      <c r="C121" s="1" t="s">
        <v>55</v>
      </c>
      <c r="D121" s="2" t="s">
        <v>74</v>
      </c>
      <c r="E121" s="2" t="s">
        <v>75</v>
      </c>
      <c r="F121" s="2">
        <v>10083441</v>
      </c>
      <c r="G121" s="26">
        <v>0.5</v>
      </c>
      <c r="H121" s="26">
        <v>0.83333333333333337</v>
      </c>
      <c r="I121" s="27" t="s">
        <v>122</v>
      </c>
      <c r="J121" s="35">
        <v>208.43</v>
      </c>
      <c r="K121" s="10">
        <f t="shared" si="1"/>
        <v>1667.44</v>
      </c>
    </row>
    <row r="122" spans="1:11" ht="15" customHeight="1" x14ac:dyDescent="0.35">
      <c r="A122" s="22" t="s">
        <v>128</v>
      </c>
      <c r="B122" s="23" t="s">
        <v>129</v>
      </c>
      <c r="C122" s="1" t="s">
        <v>55</v>
      </c>
      <c r="D122" s="2" t="s">
        <v>76</v>
      </c>
      <c r="E122" s="2" t="s">
        <v>77</v>
      </c>
      <c r="F122" s="2">
        <v>10119067</v>
      </c>
      <c r="G122" s="26">
        <v>0.5</v>
      </c>
      <c r="H122" s="26">
        <v>0.83333333333333337</v>
      </c>
      <c r="I122" s="27" t="s">
        <v>122</v>
      </c>
      <c r="J122" s="35">
        <v>208.43</v>
      </c>
      <c r="K122" s="10">
        <f t="shared" si="1"/>
        <v>1667.44</v>
      </c>
    </row>
    <row r="123" spans="1:11" ht="15" customHeight="1" x14ac:dyDescent="0.35">
      <c r="A123" s="22" t="s">
        <v>128</v>
      </c>
      <c r="B123" s="23" t="s">
        <v>129</v>
      </c>
      <c r="C123" s="1" t="s">
        <v>55</v>
      </c>
      <c r="D123" s="2" t="s">
        <v>117</v>
      </c>
      <c r="E123" s="2" t="s">
        <v>118</v>
      </c>
      <c r="F123" s="2">
        <v>10113517</v>
      </c>
      <c r="G123" s="26">
        <v>0.5</v>
      </c>
      <c r="H123" s="26">
        <v>0.83333333333333337</v>
      </c>
      <c r="I123" s="27" t="s">
        <v>122</v>
      </c>
      <c r="J123" s="35">
        <v>208.43</v>
      </c>
      <c r="K123" s="10">
        <f t="shared" si="1"/>
        <v>1667.44</v>
      </c>
    </row>
    <row r="124" spans="1:11" ht="15" customHeight="1" x14ac:dyDescent="0.35">
      <c r="A124" s="22" t="s">
        <v>128</v>
      </c>
      <c r="B124" s="23" t="s">
        <v>129</v>
      </c>
      <c r="C124" s="1" t="s">
        <v>55</v>
      </c>
      <c r="D124" s="2" t="s">
        <v>62</v>
      </c>
      <c r="E124" s="2" t="s">
        <v>63</v>
      </c>
      <c r="F124" s="2">
        <v>10087559</v>
      </c>
      <c r="G124" s="26">
        <v>0.5</v>
      </c>
      <c r="H124" s="26">
        <v>0.83333333333333337</v>
      </c>
      <c r="I124" s="27" t="s">
        <v>122</v>
      </c>
      <c r="J124" s="35">
        <v>208.43</v>
      </c>
      <c r="K124" s="10">
        <f t="shared" si="1"/>
        <v>1667.44</v>
      </c>
    </row>
    <row r="125" spans="1:11" ht="15" customHeight="1" x14ac:dyDescent="0.35">
      <c r="A125" s="22" t="s">
        <v>128</v>
      </c>
      <c r="B125" s="23" t="s">
        <v>129</v>
      </c>
      <c r="C125" s="1" t="s">
        <v>55</v>
      </c>
      <c r="D125" s="2" t="s">
        <v>78</v>
      </c>
      <c r="E125" s="2" t="s">
        <v>79</v>
      </c>
      <c r="F125" s="2">
        <v>10078397</v>
      </c>
      <c r="G125" s="26">
        <v>0.5</v>
      </c>
      <c r="H125" s="26">
        <v>0.83333333333333337</v>
      </c>
      <c r="I125" s="27" t="s">
        <v>122</v>
      </c>
      <c r="J125" s="35">
        <v>208.43</v>
      </c>
      <c r="K125" s="10">
        <f t="shared" si="1"/>
        <v>1667.44</v>
      </c>
    </row>
    <row r="126" spans="1:11" ht="15" customHeight="1" x14ac:dyDescent="0.35">
      <c r="A126" s="22" t="s">
        <v>128</v>
      </c>
      <c r="B126" s="23" t="s">
        <v>129</v>
      </c>
      <c r="C126" s="1" t="s">
        <v>55</v>
      </c>
      <c r="D126" s="2" t="s">
        <v>135</v>
      </c>
      <c r="E126" s="2" t="s">
        <v>136</v>
      </c>
      <c r="F126" s="2">
        <v>10087316</v>
      </c>
      <c r="G126" s="26">
        <v>0.5</v>
      </c>
      <c r="H126" s="26">
        <v>0.83333333333333337</v>
      </c>
      <c r="I126" s="27" t="s">
        <v>122</v>
      </c>
      <c r="J126" s="35">
        <v>208.43</v>
      </c>
      <c r="K126" s="10">
        <f t="shared" si="1"/>
        <v>1667.44</v>
      </c>
    </row>
    <row r="127" spans="1:11" ht="15" customHeight="1" x14ac:dyDescent="0.35">
      <c r="A127" s="22" t="s">
        <v>128</v>
      </c>
      <c r="B127" s="23" t="s">
        <v>129</v>
      </c>
      <c r="C127" s="1" t="s">
        <v>55</v>
      </c>
      <c r="D127" s="2" t="s">
        <v>137</v>
      </c>
      <c r="E127" s="2" t="s">
        <v>138</v>
      </c>
      <c r="F127" s="2">
        <v>10088789</v>
      </c>
      <c r="G127" s="26">
        <v>0.5</v>
      </c>
      <c r="H127" s="26">
        <v>0.83333333333333337</v>
      </c>
      <c r="I127" s="27" t="s">
        <v>122</v>
      </c>
      <c r="J127" s="35">
        <v>208.43</v>
      </c>
      <c r="K127" s="10">
        <f t="shared" si="1"/>
        <v>1667.44</v>
      </c>
    </row>
    <row r="128" spans="1:11" ht="15" customHeight="1" x14ac:dyDescent="0.35">
      <c r="A128" s="41"/>
      <c r="B128" s="126"/>
      <c r="C128" s="127"/>
      <c r="D128" s="127"/>
      <c r="E128" s="127"/>
      <c r="F128" s="127"/>
      <c r="G128" s="127"/>
      <c r="H128" s="127"/>
      <c r="I128" s="127"/>
      <c r="J128" s="128"/>
      <c r="K128" s="42">
        <f>SUM(K108:K127)</f>
        <v>44351.270000000011</v>
      </c>
    </row>
    <row r="130" spans="1:11" ht="15" customHeight="1" x14ac:dyDescent="0.35">
      <c r="A130" s="20" t="s">
        <v>14</v>
      </c>
      <c r="B130" s="20" t="s">
        <v>15</v>
      </c>
      <c r="C130" s="20" t="s">
        <v>16</v>
      </c>
      <c r="D130" s="20" t="s">
        <v>17</v>
      </c>
      <c r="E130" s="20" t="s">
        <v>18</v>
      </c>
      <c r="F130" s="20" t="s">
        <v>19</v>
      </c>
      <c r="G130" s="21" t="s">
        <v>20</v>
      </c>
      <c r="H130" s="20" t="s">
        <v>21</v>
      </c>
      <c r="I130" s="37" t="s">
        <v>22</v>
      </c>
      <c r="J130" s="34" t="s">
        <v>23</v>
      </c>
      <c r="K130" s="40" t="s">
        <v>24</v>
      </c>
    </row>
    <row r="131" spans="1:11" ht="15" customHeight="1" x14ac:dyDescent="0.35">
      <c r="A131" s="22" t="s">
        <v>139</v>
      </c>
      <c r="B131" s="23" t="s">
        <v>140</v>
      </c>
      <c r="C131" s="23" t="s">
        <v>31</v>
      </c>
      <c r="D131" s="24" t="s">
        <v>32</v>
      </c>
      <c r="E131" s="25" t="s">
        <v>33</v>
      </c>
      <c r="F131" s="25">
        <v>10004222</v>
      </c>
      <c r="G131" s="26">
        <v>0.1875</v>
      </c>
      <c r="H131" s="26">
        <v>0.29166666666666669</v>
      </c>
      <c r="I131" s="27" t="s">
        <v>141</v>
      </c>
      <c r="J131" s="35">
        <v>411.22</v>
      </c>
      <c r="K131" s="10">
        <f>I131*J131</f>
        <v>1028.0500000000002</v>
      </c>
    </row>
    <row r="132" spans="1:11" ht="15" customHeight="1" x14ac:dyDescent="0.35">
      <c r="A132" s="22" t="s">
        <v>139</v>
      </c>
      <c r="B132" s="23" t="s">
        <v>140</v>
      </c>
      <c r="C132" s="23" t="s">
        <v>37</v>
      </c>
      <c r="D132" s="24" t="s">
        <v>41</v>
      </c>
      <c r="E132" s="25" t="s">
        <v>42</v>
      </c>
      <c r="F132" s="25">
        <v>10041721</v>
      </c>
      <c r="G132" s="26">
        <v>0.1875</v>
      </c>
      <c r="H132" s="26">
        <v>0.35416666666666669</v>
      </c>
      <c r="I132" s="27" t="s">
        <v>90</v>
      </c>
      <c r="J132" s="35">
        <v>232.04</v>
      </c>
      <c r="K132" s="10">
        <f t="shared" ref="K132:K145" si="2">I132*J132</f>
        <v>928.16</v>
      </c>
    </row>
    <row r="133" spans="1:11" ht="15" customHeight="1" x14ac:dyDescent="0.35">
      <c r="A133" s="22" t="s">
        <v>139</v>
      </c>
      <c r="B133" s="23" t="s">
        <v>140</v>
      </c>
      <c r="C133" s="23" t="s">
        <v>45</v>
      </c>
      <c r="D133" s="2" t="s">
        <v>142</v>
      </c>
      <c r="E133" s="2" t="s">
        <v>143</v>
      </c>
      <c r="F133" s="2">
        <v>10046162</v>
      </c>
      <c r="G133" s="26">
        <v>0.1875</v>
      </c>
      <c r="H133" s="26">
        <v>0.35416666666666669</v>
      </c>
      <c r="I133" s="27" t="s">
        <v>90</v>
      </c>
      <c r="J133" s="35">
        <v>200.05</v>
      </c>
      <c r="K133" s="10">
        <f t="shared" si="2"/>
        <v>800.2</v>
      </c>
    </row>
    <row r="134" spans="1:11" ht="15" customHeight="1" x14ac:dyDescent="0.35">
      <c r="A134" s="22" t="s">
        <v>139</v>
      </c>
      <c r="B134" s="23" t="s">
        <v>140</v>
      </c>
      <c r="C134" s="1" t="s">
        <v>45</v>
      </c>
      <c r="D134" s="2" t="s">
        <v>50</v>
      </c>
      <c r="E134" s="2" t="s">
        <v>47</v>
      </c>
      <c r="F134" s="2">
        <v>10032539</v>
      </c>
      <c r="G134" s="26">
        <v>0.1875</v>
      </c>
      <c r="H134" s="26">
        <v>0.35416666666666669</v>
      </c>
      <c r="I134" s="27" t="s">
        <v>90</v>
      </c>
      <c r="J134" s="35">
        <v>200.05</v>
      </c>
      <c r="K134" s="10">
        <f t="shared" si="2"/>
        <v>800.2</v>
      </c>
    </row>
    <row r="135" spans="1:11" ht="15" customHeight="1" x14ac:dyDescent="0.35">
      <c r="A135" s="22" t="s">
        <v>139</v>
      </c>
      <c r="B135" s="23" t="s">
        <v>140</v>
      </c>
      <c r="C135" s="1" t="s">
        <v>45</v>
      </c>
      <c r="D135" s="2" t="s">
        <v>124</v>
      </c>
      <c r="E135" s="2" t="s">
        <v>125</v>
      </c>
      <c r="F135" s="2">
        <v>10038880</v>
      </c>
      <c r="G135" s="26">
        <v>0.1875</v>
      </c>
      <c r="H135" s="26">
        <v>0.35416666666666669</v>
      </c>
      <c r="I135" s="27" t="s">
        <v>90</v>
      </c>
      <c r="J135" s="35">
        <v>200.05</v>
      </c>
      <c r="K135" s="10">
        <f t="shared" si="2"/>
        <v>800.2</v>
      </c>
    </row>
    <row r="136" spans="1:11" ht="15" customHeight="1" x14ac:dyDescent="0.35">
      <c r="A136" s="22" t="s">
        <v>139</v>
      </c>
      <c r="B136" s="23" t="s">
        <v>140</v>
      </c>
      <c r="C136" s="1" t="s">
        <v>45</v>
      </c>
      <c r="D136" s="2" t="s">
        <v>106</v>
      </c>
      <c r="E136" s="2" t="s">
        <v>107</v>
      </c>
      <c r="F136" s="2">
        <v>10038105</v>
      </c>
      <c r="G136" s="26">
        <v>0.1875</v>
      </c>
      <c r="H136" s="26">
        <v>0.35416666666666669</v>
      </c>
      <c r="I136" s="27" t="s">
        <v>90</v>
      </c>
      <c r="J136" s="35">
        <v>200.05</v>
      </c>
      <c r="K136" s="10">
        <f t="shared" si="2"/>
        <v>800.2</v>
      </c>
    </row>
    <row r="137" spans="1:11" ht="15" customHeight="1" x14ac:dyDescent="0.35">
      <c r="A137" s="22" t="s">
        <v>139</v>
      </c>
      <c r="B137" s="23" t="s">
        <v>140</v>
      </c>
      <c r="C137" s="1" t="s">
        <v>55</v>
      </c>
      <c r="D137" s="2" t="s">
        <v>58</v>
      </c>
      <c r="E137" s="2" t="s">
        <v>59</v>
      </c>
      <c r="F137" s="2">
        <v>10089010</v>
      </c>
      <c r="G137" s="26">
        <v>0.1875</v>
      </c>
      <c r="H137" s="26">
        <v>0.35416666666666669</v>
      </c>
      <c r="I137" s="27" t="s">
        <v>90</v>
      </c>
      <c r="J137" s="35">
        <v>156.36000000000001</v>
      </c>
      <c r="K137" s="10">
        <f t="shared" si="2"/>
        <v>625.44000000000005</v>
      </c>
    </row>
    <row r="138" spans="1:11" ht="15" customHeight="1" x14ac:dyDescent="0.35">
      <c r="A138" s="22" t="s">
        <v>139</v>
      </c>
      <c r="B138" s="23" t="s">
        <v>140</v>
      </c>
      <c r="C138" s="1" t="s">
        <v>55</v>
      </c>
      <c r="D138" s="2" t="s">
        <v>60</v>
      </c>
      <c r="E138" s="2" t="s">
        <v>61</v>
      </c>
      <c r="F138" s="2">
        <v>10064329</v>
      </c>
      <c r="G138" s="26">
        <v>0.1875</v>
      </c>
      <c r="H138" s="26">
        <v>0.35416666666666669</v>
      </c>
      <c r="I138" s="27" t="s">
        <v>90</v>
      </c>
      <c r="J138" s="35">
        <v>156.36000000000001</v>
      </c>
      <c r="K138" s="10">
        <f t="shared" si="2"/>
        <v>625.44000000000005</v>
      </c>
    </row>
    <row r="139" spans="1:11" ht="15" customHeight="1" x14ac:dyDescent="0.35">
      <c r="A139" s="22" t="s">
        <v>139</v>
      </c>
      <c r="B139" s="23" t="s">
        <v>140</v>
      </c>
      <c r="C139" s="1" t="s">
        <v>55</v>
      </c>
      <c r="D139" s="2" t="s">
        <v>72</v>
      </c>
      <c r="E139" s="2" t="s">
        <v>73</v>
      </c>
      <c r="F139" s="2">
        <v>10120235</v>
      </c>
      <c r="G139" s="26">
        <v>0.1875</v>
      </c>
      <c r="H139" s="26">
        <v>0.35416666666666669</v>
      </c>
      <c r="I139" s="27" t="s">
        <v>90</v>
      </c>
      <c r="J139" s="35">
        <v>156.36000000000001</v>
      </c>
      <c r="K139" s="10">
        <f t="shared" si="2"/>
        <v>625.44000000000005</v>
      </c>
    </row>
    <row r="140" spans="1:11" ht="15" customHeight="1" x14ac:dyDescent="0.35">
      <c r="A140" s="22" t="s">
        <v>139</v>
      </c>
      <c r="B140" s="23" t="s">
        <v>140</v>
      </c>
      <c r="C140" s="1" t="s">
        <v>55</v>
      </c>
      <c r="D140" s="2" t="s">
        <v>62</v>
      </c>
      <c r="E140" s="2" t="s">
        <v>63</v>
      </c>
      <c r="F140" s="2">
        <v>10087559</v>
      </c>
      <c r="G140" s="26">
        <v>0.1875</v>
      </c>
      <c r="H140" s="26">
        <v>0.35416666666666669</v>
      </c>
      <c r="I140" s="27" t="s">
        <v>90</v>
      </c>
      <c r="J140" s="35">
        <v>156.36000000000001</v>
      </c>
      <c r="K140" s="10">
        <f t="shared" si="2"/>
        <v>625.44000000000005</v>
      </c>
    </row>
    <row r="141" spans="1:11" ht="15" customHeight="1" x14ac:dyDescent="0.35">
      <c r="A141" s="22" t="s">
        <v>139</v>
      </c>
      <c r="B141" s="23" t="s">
        <v>140</v>
      </c>
      <c r="C141" s="1" t="s">
        <v>55</v>
      </c>
      <c r="D141" s="2" t="s">
        <v>115</v>
      </c>
      <c r="E141" s="2" t="s">
        <v>116</v>
      </c>
      <c r="F141" s="2">
        <v>10122273</v>
      </c>
      <c r="G141" s="26">
        <v>0.1875</v>
      </c>
      <c r="H141" s="26">
        <v>0.35416666666666669</v>
      </c>
      <c r="I141" s="27" t="s">
        <v>90</v>
      </c>
      <c r="J141" s="35">
        <v>156.36000000000001</v>
      </c>
      <c r="K141" s="10">
        <f t="shared" si="2"/>
        <v>625.44000000000005</v>
      </c>
    </row>
    <row r="142" spans="1:11" ht="15" customHeight="1" x14ac:dyDescent="0.35">
      <c r="A142" s="22" t="s">
        <v>139</v>
      </c>
      <c r="B142" s="23" t="s">
        <v>140</v>
      </c>
      <c r="C142" s="1" t="s">
        <v>55</v>
      </c>
      <c r="D142" s="2" t="s">
        <v>66</v>
      </c>
      <c r="E142" s="2" t="s">
        <v>67</v>
      </c>
      <c r="F142" s="2">
        <v>10046140</v>
      </c>
      <c r="G142" s="26">
        <v>0.1875</v>
      </c>
      <c r="H142" s="26">
        <v>0.35416666666666669</v>
      </c>
      <c r="I142" s="27" t="s">
        <v>90</v>
      </c>
      <c r="J142" s="35">
        <v>156.36000000000001</v>
      </c>
      <c r="K142" s="10">
        <f t="shared" si="2"/>
        <v>625.44000000000005</v>
      </c>
    </row>
    <row r="143" spans="1:11" ht="15" customHeight="1" x14ac:dyDescent="0.35">
      <c r="A143" s="22" t="s">
        <v>139</v>
      </c>
      <c r="B143" s="23" t="s">
        <v>140</v>
      </c>
      <c r="C143" s="1" t="s">
        <v>55</v>
      </c>
      <c r="D143" s="2" t="s">
        <v>117</v>
      </c>
      <c r="E143" s="2" t="s">
        <v>118</v>
      </c>
      <c r="F143" s="2">
        <v>10113517</v>
      </c>
      <c r="G143" s="26">
        <v>0.1875</v>
      </c>
      <c r="H143" s="26">
        <v>0.35416666666666669</v>
      </c>
      <c r="I143" s="27" t="s">
        <v>90</v>
      </c>
      <c r="J143" s="35">
        <v>156.36000000000001</v>
      </c>
      <c r="K143" s="10">
        <f t="shared" si="2"/>
        <v>625.44000000000005</v>
      </c>
    </row>
    <row r="144" spans="1:11" ht="15" customHeight="1" x14ac:dyDescent="0.35">
      <c r="A144" s="22" t="s">
        <v>139</v>
      </c>
      <c r="B144" s="23" t="s">
        <v>140</v>
      </c>
      <c r="C144" s="1" t="s">
        <v>55</v>
      </c>
      <c r="D144" s="2" t="s">
        <v>144</v>
      </c>
      <c r="E144" s="2" t="s">
        <v>145</v>
      </c>
      <c r="F144" s="2">
        <v>10055437</v>
      </c>
      <c r="G144" s="26">
        <v>0.1875</v>
      </c>
      <c r="H144" s="26">
        <v>0.35416666666666669</v>
      </c>
      <c r="I144" s="27" t="s">
        <v>90</v>
      </c>
      <c r="J144" s="35">
        <v>156.36000000000001</v>
      </c>
      <c r="K144" s="10">
        <f t="shared" si="2"/>
        <v>625.44000000000005</v>
      </c>
    </row>
    <row r="145" spans="1:11" ht="15" customHeight="1" x14ac:dyDescent="0.35">
      <c r="A145" s="22" t="s">
        <v>139</v>
      </c>
      <c r="B145" s="23" t="s">
        <v>140</v>
      </c>
      <c r="C145" s="1" t="s">
        <v>55</v>
      </c>
      <c r="D145" s="2" t="s">
        <v>70</v>
      </c>
      <c r="E145" s="2" t="s">
        <v>71</v>
      </c>
      <c r="F145" s="2">
        <v>10109583</v>
      </c>
      <c r="G145" s="26">
        <v>0.1875</v>
      </c>
      <c r="H145" s="26">
        <v>0.35416666666666669</v>
      </c>
      <c r="I145" s="27" t="s">
        <v>90</v>
      </c>
      <c r="J145" s="35">
        <v>156.36000000000001</v>
      </c>
      <c r="K145" s="10">
        <f t="shared" si="2"/>
        <v>625.44000000000005</v>
      </c>
    </row>
    <row r="146" spans="1:11" ht="15" customHeight="1" x14ac:dyDescent="0.35">
      <c r="A146" s="41"/>
      <c r="B146" s="126"/>
      <c r="C146" s="127"/>
      <c r="D146" s="127"/>
      <c r="E146" s="127"/>
      <c r="F146" s="127"/>
      <c r="G146" s="127"/>
      <c r="H146" s="127"/>
      <c r="I146" s="127"/>
      <c r="J146" s="128"/>
      <c r="K146" s="42">
        <f>SUM(K131:K145)</f>
        <v>10785.970000000003</v>
      </c>
    </row>
    <row r="148" spans="1:11" ht="15" customHeight="1" x14ac:dyDescent="0.35">
      <c r="A148" s="20" t="s">
        <v>14</v>
      </c>
      <c r="B148" s="20" t="s">
        <v>15</v>
      </c>
      <c r="C148" s="20" t="s">
        <v>16</v>
      </c>
      <c r="D148" s="20" t="s">
        <v>17</v>
      </c>
      <c r="E148" s="20" t="s">
        <v>18</v>
      </c>
      <c r="F148" s="20" t="s">
        <v>19</v>
      </c>
      <c r="G148" s="21" t="s">
        <v>20</v>
      </c>
      <c r="H148" s="20" t="s">
        <v>21</v>
      </c>
      <c r="I148" s="37" t="s">
        <v>22</v>
      </c>
      <c r="J148" s="34" t="s">
        <v>23</v>
      </c>
      <c r="K148" s="40" t="s">
        <v>24</v>
      </c>
    </row>
    <row r="149" spans="1:11" ht="15" customHeight="1" x14ac:dyDescent="0.35">
      <c r="A149" s="22" t="s">
        <v>139</v>
      </c>
      <c r="B149" s="23" t="s">
        <v>140</v>
      </c>
      <c r="C149" s="23" t="s">
        <v>31</v>
      </c>
      <c r="D149" s="24" t="s">
        <v>32</v>
      </c>
      <c r="E149" s="25" t="s">
        <v>33</v>
      </c>
      <c r="F149" s="25">
        <v>10004222</v>
      </c>
      <c r="G149" s="26">
        <v>0.64583333333333337</v>
      </c>
      <c r="H149" s="26">
        <v>0.75</v>
      </c>
      <c r="I149" s="27" t="s">
        <v>141</v>
      </c>
      <c r="J149" s="35">
        <v>411.22</v>
      </c>
      <c r="K149" s="10">
        <f>I149*J149</f>
        <v>1028.0500000000002</v>
      </c>
    </row>
    <row r="150" spans="1:11" ht="15" customHeight="1" x14ac:dyDescent="0.35">
      <c r="A150" s="22" t="s">
        <v>139</v>
      </c>
      <c r="B150" s="23" t="s">
        <v>140</v>
      </c>
      <c r="C150" s="23" t="s">
        <v>146</v>
      </c>
      <c r="D150" s="24" t="s">
        <v>35</v>
      </c>
      <c r="E150" s="25" t="s">
        <v>36</v>
      </c>
      <c r="F150" s="25">
        <v>10008961</v>
      </c>
      <c r="G150" s="26">
        <v>0.54166666666666663</v>
      </c>
      <c r="H150" s="26">
        <v>0.8125</v>
      </c>
      <c r="I150" s="27" t="s">
        <v>147</v>
      </c>
      <c r="J150" s="35">
        <v>297.32</v>
      </c>
      <c r="K150" s="10">
        <f>I150*J150</f>
        <v>1932.58</v>
      </c>
    </row>
    <row r="151" spans="1:11" ht="15" customHeight="1" x14ac:dyDescent="0.35">
      <c r="A151" s="22" t="s">
        <v>139</v>
      </c>
      <c r="B151" s="23" t="s">
        <v>140</v>
      </c>
      <c r="C151" s="23" t="s">
        <v>37</v>
      </c>
      <c r="D151" s="24" t="s">
        <v>148</v>
      </c>
      <c r="E151" s="25" t="s">
        <v>149</v>
      </c>
      <c r="F151" s="25">
        <v>10035267</v>
      </c>
      <c r="G151" s="26">
        <v>0.70833333333333337</v>
      </c>
      <c r="H151" s="26">
        <v>0.875</v>
      </c>
      <c r="I151" s="27" t="s">
        <v>90</v>
      </c>
      <c r="J151" s="35">
        <v>232.04</v>
      </c>
      <c r="K151" s="10">
        <f t="shared" ref="K151:K179" si="3">I151*J151</f>
        <v>928.16</v>
      </c>
    </row>
    <row r="152" spans="1:11" ht="15" customHeight="1" x14ac:dyDescent="0.35">
      <c r="A152" s="22" t="s">
        <v>139</v>
      </c>
      <c r="B152" s="23" t="s">
        <v>140</v>
      </c>
      <c r="C152" s="23" t="s">
        <v>37</v>
      </c>
      <c r="D152" s="2" t="s">
        <v>38</v>
      </c>
      <c r="E152" s="2" t="s">
        <v>39</v>
      </c>
      <c r="F152" s="2">
        <v>10038869</v>
      </c>
      <c r="G152" s="26">
        <v>0.70833333333333337</v>
      </c>
      <c r="H152" s="26">
        <v>0.875</v>
      </c>
      <c r="I152" s="27" t="s">
        <v>90</v>
      </c>
      <c r="J152" s="35">
        <v>232.04</v>
      </c>
      <c r="K152" s="10">
        <f t="shared" si="3"/>
        <v>928.16</v>
      </c>
    </row>
    <row r="153" spans="1:11" ht="15" customHeight="1" x14ac:dyDescent="0.35">
      <c r="A153" s="22" t="s">
        <v>139</v>
      </c>
      <c r="B153" s="23" t="s">
        <v>140</v>
      </c>
      <c r="C153" s="23" t="s">
        <v>37</v>
      </c>
      <c r="D153" s="2" t="s">
        <v>43</v>
      </c>
      <c r="E153" s="2" t="s">
        <v>44</v>
      </c>
      <c r="F153" s="2">
        <v>10055435</v>
      </c>
      <c r="G153" s="26">
        <v>0.54166666666666663</v>
      </c>
      <c r="H153" s="26">
        <v>0.8125</v>
      </c>
      <c r="I153" s="27" t="s">
        <v>147</v>
      </c>
      <c r="J153" s="35">
        <v>232.04</v>
      </c>
      <c r="K153" s="10">
        <f t="shared" si="3"/>
        <v>1508.26</v>
      </c>
    </row>
    <row r="154" spans="1:11" ht="15" customHeight="1" x14ac:dyDescent="0.35">
      <c r="A154" s="22" t="s">
        <v>139</v>
      </c>
      <c r="B154" s="23" t="s">
        <v>140</v>
      </c>
      <c r="C154" s="23" t="s">
        <v>37</v>
      </c>
      <c r="D154" s="2" t="s">
        <v>150</v>
      </c>
      <c r="E154" s="2" t="s">
        <v>151</v>
      </c>
      <c r="F154" s="2">
        <v>10041394</v>
      </c>
      <c r="G154" s="26">
        <v>0.75</v>
      </c>
      <c r="H154" s="26">
        <v>0.875</v>
      </c>
      <c r="I154" s="27" t="s">
        <v>105</v>
      </c>
      <c r="J154" s="35">
        <v>232.04</v>
      </c>
      <c r="K154" s="10">
        <f t="shared" si="3"/>
        <v>696.12</v>
      </c>
    </row>
    <row r="155" spans="1:11" ht="15" customHeight="1" x14ac:dyDescent="0.35">
      <c r="A155" s="22" t="s">
        <v>139</v>
      </c>
      <c r="B155" s="23" t="s">
        <v>140</v>
      </c>
      <c r="C155" s="23" t="s">
        <v>45</v>
      </c>
      <c r="D155" s="2" t="s">
        <v>126</v>
      </c>
      <c r="E155" s="2" t="s">
        <v>52</v>
      </c>
      <c r="F155" s="2">
        <v>10038924</v>
      </c>
      <c r="G155" s="26">
        <v>0.54166666666666663</v>
      </c>
      <c r="H155" s="26">
        <v>0.8125</v>
      </c>
      <c r="I155" s="27" t="s">
        <v>147</v>
      </c>
      <c r="J155" s="35">
        <v>200.05</v>
      </c>
      <c r="K155" s="10">
        <f t="shared" si="3"/>
        <v>1300.325</v>
      </c>
    </row>
    <row r="156" spans="1:11" ht="15" customHeight="1" x14ac:dyDescent="0.35">
      <c r="A156" s="22" t="s">
        <v>139</v>
      </c>
      <c r="B156" s="23" t="s">
        <v>140</v>
      </c>
      <c r="C156" s="23" t="s">
        <v>45</v>
      </c>
      <c r="D156" s="2" t="s">
        <v>96</v>
      </c>
      <c r="E156" s="2" t="s">
        <v>97</v>
      </c>
      <c r="F156" s="2">
        <v>10038889</v>
      </c>
      <c r="G156" s="26">
        <v>0.54166666666666663</v>
      </c>
      <c r="H156" s="26">
        <v>0.8125</v>
      </c>
      <c r="I156" s="27" t="s">
        <v>147</v>
      </c>
      <c r="J156" s="35">
        <v>200.05</v>
      </c>
      <c r="K156" s="10">
        <f t="shared" si="3"/>
        <v>1300.325</v>
      </c>
    </row>
    <row r="157" spans="1:11" ht="15" customHeight="1" x14ac:dyDescent="0.35">
      <c r="A157" s="22" t="s">
        <v>139</v>
      </c>
      <c r="B157" s="23" t="s">
        <v>140</v>
      </c>
      <c r="C157" s="23" t="s">
        <v>45</v>
      </c>
      <c r="D157" s="2" t="s">
        <v>53</v>
      </c>
      <c r="E157" s="2" t="s">
        <v>54</v>
      </c>
      <c r="F157" s="2">
        <v>10118935</v>
      </c>
      <c r="G157" s="26">
        <v>0.54166666666666663</v>
      </c>
      <c r="H157" s="26">
        <v>0.8125</v>
      </c>
      <c r="I157" s="27" t="s">
        <v>147</v>
      </c>
      <c r="J157" s="35">
        <v>200.05</v>
      </c>
      <c r="K157" s="10">
        <f t="shared" si="3"/>
        <v>1300.325</v>
      </c>
    </row>
    <row r="158" spans="1:11" ht="15" customHeight="1" x14ac:dyDescent="0.35">
      <c r="A158" s="22" t="s">
        <v>139</v>
      </c>
      <c r="B158" s="23" t="s">
        <v>140</v>
      </c>
      <c r="C158" s="23" t="s">
        <v>45</v>
      </c>
      <c r="D158" s="2" t="s">
        <v>142</v>
      </c>
      <c r="E158" s="2" t="s">
        <v>143</v>
      </c>
      <c r="F158" s="2">
        <v>10046162</v>
      </c>
      <c r="G158" s="26">
        <v>0.70833333333333337</v>
      </c>
      <c r="H158" s="26">
        <v>0.875</v>
      </c>
      <c r="I158" s="27" t="s">
        <v>90</v>
      </c>
      <c r="J158" s="35">
        <v>200.05</v>
      </c>
      <c r="K158" s="10">
        <f t="shared" si="3"/>
        <v>800.2</v>
      </c>
    </row>
    <row r="159" spans="1:11" ht="15" customHeight="1" x14ac:dyDescent="0.35">
      <c r="A159" s="22" t="s">
        <v>139</v>
      </c>
      <c r="B159" s="23" t="s">
        <v>140</v>
      </c>
      <c r="C159" s="1" t="s">
        <v>45</v>
      </c>
      <c r="D159" s="2" t="s">
        <v>50</v>
      </c>
      <c r="E159" s="2" t="s">
        <v>47</v>
      </c>
      <c r="F159" s="2">
        <v>10032539</v>
      </c>
      <c r="G159" s="26">
        <v>0.70833333333333337</v>
      </c>
      <c r="H159" s="26">
        <v>0.875</v>
      </c>
      <c r="I159" s="27" t="s">
        <v>90</v>
      </c>
      <c r="J159" s="35">
        <v>200.05</v>
      </c>
      <c r="K159" s="10">
        <f t="shared" si="3"/>
        <v>800.2</v>
      </c>
    </row>
    <row r="160" spans="1:11" ht="15" customHeight="1" x14ac:dyDescent="0.35">
      <c r="A160" s="22" t="s">
        <v>139</v>
      </c>
      <c r="B160" s="23" t="s">
        <v>140</v>
      </c>
      <c r="C160" s="1" t="s">
        <v>45</v>
      </c>
      <c r="D160" s="2" t="s">
        <v>152</v>
      </c>
      <c r="E160" s="2" t="s">
        <v>153</v>
      </c>
      <c r="F160" s="2">
        <v>10020488</v>
      </c>
      <c r="G160" s="26">
        <v>0.70833333333333337</v>
      </c>
      <c r="H160" s="26">
        <v>0.875</v>
      </c>
      <c r="I160" s="27" t="s">
        <v>90</v>
      </c>
      <c r="J160" s="35">
        <v>200.05</v>
      </c>
      <c r="K160" s="10">
        <f t="shared" si="3"/>
        <v>800.2</v>
      </c>
    </row>
    <row r="161" spans="1:11" ht="15" customHeight="1" x14ac:dyDescent="0.35">
      <c r="A161" s="22" t="s">
        <v>139</v>
      </c>
      <c r="B161" s="23" t="s">
        <v>140</v>
      </c>
      <c r="C161" s="1" t="s">
        <v>55</v>
      </c>
      <c r="D161" s="2" t="s">
        <v>58</v>
      </c>
      <c r="E161" s="2" t="s">
        <v>59</v>
      </c>
      <c r="F161" s="2">
        <v>10089010</v>
      </c>
      <c r="G161" s="26">
        <v>0.70833333333333337</v>
      </c>
      <c r="H161" s="26">
        <v>0.875</v>
      </c>
      <c r="I161" s="27" t="s">
        <v>90</v>
      </c>
      <c r="J161" s="35">
        <v>156.36000000000001</v>
      </c>
      <c r="K161" s="10">
        <f t="shared" si="3"/>
        <v>625.44000000000005</v>
      </c>
    </row>
    <row r="162" spans="1:11" ht="15" customHeight="1" x14ac:dyDescent="0.35">
      <c r="A162" s="22" t="s">
        <v>139</v>
      </c>
      <c r="B162" s="23" t="s">
        <v>140</v>
      </c>
      <c r="C162" s="1" t="s">
        <v>55</v>
      </c>
      <c r="D162" s="2" t="s">
        <v>60</v>
      </c>
      <c r="E162" s="2" t="s">
        <v>61</v>
      </c>
      <c r="F162" s="2">
        <v>10064329</v>
      </c>
      <c r="G162" s="26">
        <v>0.70833333333333337</v>
      </c>
      <c r="H162" s="26">
        <v>0.875</v>
      </c>
      <c r="I162" s="27" t="s">
        <v>90</v>
      </c>
      <c r="J162" s="35">
        <v>156.36000000000001</v>
      </c>
      <c r="K162" s="10">
        <f t="shared" si="3"/>
        <v>625.44000000000005</v>
      </c>
    </row>
    <row r="163" spans="1:11" ht="15" customHeight="1" x14ac:dyDescent="0.35">
      <c r="A163" s="22" t="s">
        <v>139</v>
      </c>
      <c r="B163" s="23" t="s">
        <v>140</v>
      </c>
      <c r="C163" s="1" t="s">
        <v>55</v>
      </c>
      <c r="D163" s="2" t="s">
        <v>72</v>
      </c>
      <c r="E163" s="2" t="s">
        <v>73</v>
      </c>
      <c r="F163" s="2">
        <v>10120235</v>
      </c>
      <c r="G163" s="26">
        <v>0.70833333333333337</v>
      </c>
      <c r="H163" s="26">
        <v>0.875</v>
      </c>
      <c r="I163" s="27" t="s">
        <v>90</v>
      </c>
      <c r="J163" s="35">
        <v>156.36000000000001</v>
      </c>
      <c r="K163" s="10">
        <f t="shared" si="3"/>
        <v>625.44000000000005</v>
      </c>
    </row>
    <row r="164" spans="1:11" ht="15" customHeight="1" x14ac:dyDescent="0.35">
      <c r="A164" s="22" t="s">
        <v>139</v>
      </c>
      <c r="B164" s="23" t="s">
        <v>140</v>
      </c>
      <c r="C164" s="1" t="s">
        <v>55</v>
      </c>
      <c r="D164" s="2" t="s">
        <v>62</v>
      </c>
      <c r="E164" s="2" t="s">
        <v>63</v>
      </c>
      <c r="F164" s="2">
        <v>10087559</v>
      </c>
      <c r="G164" s="26">
        <v>0.70833333333333337</v>
      </c>
      <c r="H164" s="26">
        <v>0.875</v>
      </c>
      <c r="I164" s="27" t="s">
        <v>90</v>
      </c>
      <c r="J164" s="35">
        <v>156.36000000000001</v>
      </c>
      <c r="K164" s="10">
        <f t="shared" si="3"/>
        <v>625.44000000000005</v>
      </c>
    </row>
    <row r="165" spans="1:11" ht="15" customHeight="1" x14ac:dyDescent="0.35">
      <c r="A165" s="22" t="s">
        <v>139</v>
      </c>
      <c r="B165" s="23" t="s">
        <v>140</v>
      </c>
      <c r="C165" s="1" t="s">
        <v>55</v>
      </c>
      <c r="D165" s="2" t="s">
        <v>115</v>
      </c>
      <c r="E165" s="2" t="s">
        <v>116</v>
      </c>
      <c r="F165" s="2">
        <v>10122273</v>
      </c>
      <c r="G165" s="26">
        <v>0.70833333333333337</v>
      </c>
      <c r="H165" s="26">
        <v>0.875</v>
      </c>
      <c r="I165" s="27" t="s">
        <v>90</v>
      </c>
      <c r="J165" s="35">
        <v>156.36000000000001</v>
      </c>
      <c r="K165" s="10">
        <f t="shared" si="3"/>
        <v>625.44000000000005</v>
      </c>
    </row>
    <row r="166" spans="1:11" ht="15" customHeight="1" x14ac:dyDescent="0.35">
      <c r="A166" s="22" t="s">
        <v>139</v>
      </c>
      <c r="B166" s="23" t="s">
        <v>140</v>
      </c>
      <c r="C166" s="1" t="s">
        <v>55</v>
      </c>
      <c r="D166" s="2" t="s">
        <v>66</v>
      </c>
      <c r="E166" s="2" t="s">
        <v>67</v>
      </c>
      <c r="F166" s="2">
        <v>10046140</v>
      </c>
      <c r="G166" s="26">
        <v>0.70833333333333337</v>
      </c>
      <c r="H166" s="26">
        <v>0.875</v>
      </c>
      <c r="I166" s="27" t="s">
        <v>90</v>
      </c>
      <c r="J166" s="35">
        <v>156.36000000000001</v>
      </c>
      <c r="K166" s="10">
        <f t="shared" si="3"/>
        <v>625.44000000000005</v>
      </c>
    </row>
    <row r="167" spans="1:11" ht="15" customHeight="1" x14ac:dyDescent="0.35">
      <c r="A167" s="22" t="s">
        <v>139</v>
      </c>
      <c r="B167" s="23" t="s">
        <v>140</v>
      </c>
      <c r="C167" s="1" t="s">
        <v>55</v>
      </c>
      <c r="D167" s="2" t="s">
        <v>117</v>
      </c>
      <c r="E167" s="2" t="s">
        <v>118</v>
      </c>
      <c r="F167" s="2">
        <v>10113517</v>
      </c>
      <c r="G167" s="26">
        <v>0.70833333333333337</v>
      </c>
      <c r="H167" s="26">
        <v>0.875</v>
      </c>
      <c r="I167" s="27" t="s">
        <v>90</v>
      </c>
      <c r="J167" s="35">
        <v>156.36000000000001</v>
      </c>
      <c r="K167" s="10">
        <f t="shared" si="3"/>
        <v>625.44000000000005</v>
      </c>
    </row>
    <row r="168" spans="1:11" ht="15" customHeight="1" x14ac:dyDescent="0.35">
      <c r="A168" s="22" t="s">
        <v>139</v>
      </c>
      <c r="B168" s="23" t="s">
        <v>140</v>
      </c>
      <c r="C168" s="1" t="s">
        <v>55</v>
      </c>
      <c r="D168" s="2" t="s">
        <v>144</v>
      </c>
      <c r="E168" s="2" t="s">
        <v>145</v>
      </c>
      <c r="F168" s="2">
        <v>10055437</v>
      </c>
      <c r="G168" s="26">
        <v>0.70833333333333337</v>
      </c>
      <c r="H168" s="26">
        <v>0.875</v>
      </c>
      <c r="I168" s="27" t="s">
        <v>90</v>
      </c>
      <c r="J168" s="35">
        <v>156.36000000000001</v>
      </c>
      <c r="K168" s="10">
        <f t="shared" si="3"/>
        <v>625.44000000000005</v>
      </c>
    </row>
    <row r="169" spans="1:11" ht="15" customHeight="1" x14ac:dyDescent="0.35">
      <c r="A169" s="22" t="s">
        <v>139</v>
      </c>
      <c r="B169" s="23" t="s">
        <v>140</v>
      </c>
      <c r="C169" s="1" t="s">
        <v>55</v>
      </c>
      <c r="D169" s="2" t="s">
        <v>76</v>
      </c>
      <c r="E169" s="2" t="s">
        <v>77</v>
      </c>
      <c r="F169" s="2">
        <v>10119067</v>
      </c>
      <c r="G169" s="26">
        <v>0.70833333333333337</v>
      </c>
      <c r="H169" s="26">
        <v>0.875</v>
      </c>
      <c r="I169" s="27" t="s">
        <v>90</v>
      </c>
      <c r="J169" s="35">
        <v>156.36000000000001</v>
      </c>
      <c r="K169" s="10">
        <f t="shared" si="3"/>
        <v>625.44000000000005</v>
      </c>
    </row>
    <row r="170" spans="1:11" ht="15" customHeight="1" x14ac:dyDescent="0.35">
      <c r="A170" s="22" t="s">
        <v>139</v>
      </c>
      <c r="B170" s="23" t="s">
        <v>140</v>
      </c>
      <c r="C170" s="1" t="s">
        <v>55</v>
      </c>
      <c r="D170" s="2" t="s">
        <v>70</v>
      </c>
      <c r="E170" s="2" t="s">
        <v>71</v>
      </c>
      <c r="F170" s="2">
        <v>10109583</v>
      </c>
      <c r="G170" s="26">
        <v>0.70833333333333337</v>
      </c>
      <c r="H170" s="26">
        <v>0.875</v>
      </c>
      <c r="I170" s="27" t="s">
        <v>90</v>
      </c>
      <c r="J170" s="35">
        <v>156.36000000000001</v>
      </c>
      <c r="K170" s="10">
        <f t="shared" si="3"/>
        <v>625.44000000000005</v>
      </c>
    </row>
    <row r="171" spans="1:11" ht="15" customHeight="1" x14ac:dyDescent="0.35">
      <c r="A171" s="22" t="s">
        <v>139</v>
      </c>
      <c r="B171" s="23" t="s">
        <v>140</v>
      </c>
      <c r="C171" s="1" t="s">
        <v>55</v>
      </c>
      <c r="D171" s="2" t="s">
        <v>74</v>
      </c>
      <c r="E171" s="2" t="s">
        <v>75</v>
      </c>
      <c r="F171" s="2">
        <v>10083441</v>
      </c>
      <c r="G171" s="26">
        <v>0.70833333333333337</v>
      </c>
      <c r="H171" s="26">
        <v>0.875</v>
      </c>
      <c r="I171" s="27" t="s">
        <v>90</v>
      </c>
      <c r="J171" s="35">
        <v>156.36000000000001</v>
      </c>
      <c r="K171" s="10">
        <f t="shared" si="3"/>
        <v>625.44000000000005</v>
      </c>
    </row>
    <row r="172" spans="1:11" ht="15" customHeight="1" x14ac:dyDescent="0.35">
      <c r="A172" s="22" t="s">
        <v>139</v>
      </c>
      <c r="B172" s="23" t="s">
        <v>140</v>
      </c>
      <c r="C172" s="1" t="s">
        <v>55</v>
      </c>
      <c r="D172" s="2" t="s">
        <v>56</v>
      </c>
      <c r="E172" s="2" t="s">
        <v>57</v>
      </c>
      <c r="F172" s="2">
        <v>10087445</v>
      </c>
      <c r="G172" s="26">
        <v>0.70833333333333337</v>
      </c>
      <c r="H172" s="26">
        <v>0.875</v>
      </c>
      <c r="I172" s="27" t="s">
        <v>90</v>
      </c>
      <c r="J172" s="35">
        <v>156.36000000000001</v>
      </c>
      <c r="K172" s="10">
        <f t="shared" si="3"/>
        <v>625.44000000000005</v>
      </c>
    </row>
    <row r="173" spans="1:11" ht="15" customHeight="1" x14ac:dyDescent="0.35">
      <c r="A173" s="22" t="s">
        <v>139</v>
      </c>
      <c r="B173" s="23" t="s">
        <v>140</v>
      </c>
      <c r="C173" s="1" t="s">
        <v>55</v>
      </c>
      <c r="D173" s="2" t="s">
        <v>113</v>
      </c>
      <c r="E173" s="2" t="s">
        <v>114</v>
      </c>
      <c r="F173" s="2">
        <v>10064883</v>
      </c>
      <c r="G173" s="26">
        <v>0.70833333333333337</v>
      </c>
      <c r="H173" s="26">
        <v>0.875</v>
      </c>
      <c r="I173" s="27" t="s">
        <v>90</v>
      </c>
      <c r="J173" s="35">
        <v>156.36000000000001</v>
      </c>
      <c r="K173" s="10">
        <f t="shared" si="3"/>
        <v>625.44000000000005</v>
      </c>
    </row>
    <row r="174" spans="1:11" ht="15" customHeight="1" x14ac:dyDescent="0.35">
      <c r="A174" s="22" t="s">
        <v>139</v>
      </c>
      <c r="B174" s="23" t="s">
        <v>140</v>
      </c>
      <c r="C174" s="1" t="s">
        <v>55</v>
      </c>
      <c r="D174" s="2" t="s">
        <v>64</v>
      </c>
      <c r="E174" s="2" t="s">
        <v>65</v>
      </c>
      <c r="F174" s="2">
        <v>10046442</v>
      </c>
      <c r="G174" s="26">
        <v>0.70833333333333337</v>
      </c>
      <c r="H174" s="26">
        <v>0.875</v>
      </c>
      <c r="I174" s="27" t="s">
        <v>90</v>
      </c>
      <c r="J174" s="35">
        <v>156.36000000000001</v>
      </c>
      <c r="K174" s="10">
        <f t="shared" si="3"/>
        <v>625.44000000000005</v>
      </c>
    </row>
    <row r="175" spans="1:11" ht="15" customHeight="1" x14ac:dyDescent="0.35">
      <c r="A175" s="22" t="s">
        <v>139</v>
      </c>
      <c r="B175" s="23" t="s">
        <v>140</v>
      </c>
      <c r="C175" s="1" t="s">
        <v>55</v>
      </c>
      <c r="D175" s="2" t="s">
        <v>110</v>
      </c>
      <c r="E175" s="2" t="s">
        <v>111</v>
      </c>
      <c r="F175" s="2">
        <v>10118313</v>
      </c>
      <c r="G175" s="26">
        <v>0.54166666666666663</v>
      </c>
      <c r="H175" s="26">
        <v>0.8125</v>
      </c>
      <c r="I175" s="27" t="s">
        <v>147</v>
      </c>
      <c r="J175" s="35">
        <v>156.36000000000001</v>
      </c>
      <c r="K175" s="10">
        <f t="shared" si="3"/>
        <v>1016.3400000000001</v>
      </c>
    </row>
    <row r="176" spans="1:11" ht="15" customHeight="1" x14ac:dyDescent="0.35">
      <c r="A176" s="22" t="s">
        <v>139</v>
      </c>
      <c r="B176" s="23" t="s">
        <v>140</v>
      </c>
      <c r="C176" s="1" t="s">
        <v>55</v>
      </c>
      <c r="D176" s="2" t="s">
        <v>154</v>
      </c>
      <c r="E176" s="2" t="s">
        <v>155</v>
      </c>
      <c r="F176" s="2">
        <v>10118635</v>
      </c>
      <c r="G176" s="26">
        <v>0.54166666666666663</v>
      </c>
      <c r="H176" s="26">
        <v>0.8125</v>
      </c>
      <c r="I176" s="27" t="s">
        <v>147</v>
      </c>
      <c r="J176" s="35">
        <v>156.36000000000001</v>
      </c>
      <c r="K176" s="10">
        <f t="shared" si="3"/>
        <v>1016.3400000000001</v>
      </c>
    </row>
    <row r="177" spans="1:11" ht="15" customHeight="1" x14ac:dyDescent="0.35">
      <c r="A177" s="22" t="s">
        <v>139</v>
      </c>
      <c r="B177" s="23" t="s">
        <v>140</v>
      </c>
      <c r="C177" s="1" t="s">
        <v>55</v>
      </c>
      <c r="D177" s="2" t="s">
        <v>156</v>
      </c>
      <c r="E177" s="2" t="s">
        <v>157</v>
      </c>
      <c r="F177" s="2">
        <v>10119808</v>
      </c>
      <c r="G177" s="26">
        <v>0.54166666666666663</v>
      </c>
      <c r="H177" s="26">
        <v>0.8125</v>
      </c>
      <c r="I177" s="27" t="s">
        <v>147</v>
      </c>
      <c r="J177" s="35">
        <v>156.36000000000001</v>
      </c>
      <c r="K177" s="10">
        <f t="shared" si="3"/>
        <v>1016.3400000000001</v>
      </c>
    </row>
    <row r="178" spans="1:11" ht="15" customHeight="1" x14ac:dyDescent="0.35">
      <c r="A178" s="22" t="s">
        <v>139</v>
      </c>
      <c r="B178" s="23" t="s">
        <v>140</v>
      </c>
      <c r="C178" s="1" t="s">
        <v>55</v>
      </c>
      <c r="D178" s="2" t="s">
        <v>158</v>
      </c>
      <c r="E178" s="2" t="s">
        <v>159</v>
      </c>
      <c r="F178" s="2">
        <v>10018935</v>
      </c>
      <c r="G178" s="26">
        <v>0.75</v>
      </c>
      <c r="H178" s="26">
        <v>0.875</v>
      </c>
      <c r="I178" s="27" t="s">
        <v>105</v>
      </c>
      <c r="J178" s="35">
        <v>156.36000000000001</v>
      </c>
      <c r="K178" s="10">
        <f t="shared" si="3"/>
        <v>469.08000000000004</v>
      </c>
    </row>
    <row r="179" spans="1:11" ht="15" customHeight="1" x14ac:dyDescent="0.35">
      <c r="A179" s="22" t="s">
        <v>139</v>
      </c>
      <c r="B179" s="23" t="s">
        <v>140</v>
      </c>
      <c r="C179" s="1" t="s">
        <v>55</v>
      </c>
      <c r="D179" s="2" t="s">
        <v>160</v>
      </c>
      <c r="E179" s="2" t="s">
        <v>161</v>
      </c>
      <c r="F179" s="2">
        <v>10118903</v>
      </c>
      <c r="G179" s="26">
        <v>0.75</v>
      </c>
      <c r="H179" s="26">
        <v>0.875</v>
      </c>
      <c r="I179" s="27" t="s">
        <v>105</v>
      </c>
      <c r="J179" s="35">
        <v>156.36000000000001</v>
      </c>
      <c r="K179" s="10">
        <f t="shared" si="3"/>
        <v>469.08000000000004</v>
      </c>
    </row>
    <row r="180" spans="1:11" ht="15" customHeight="1" x14ac:dyDescent="0.35">
      <c r="A180" s="41"/>
      <c r="B180" s="126"/>
      <c r="C180" s="127"/>
      <c r="D180" s="127"/>
      <c r="E180" s="127"/>
      <c r="F180" s="127"/>
      <c r="G180" s="127"/>
      <c r="H180" s="127"/>
      <c r="I180" s="127"/>
      <c r="J180" s="128"/>
      <c r="K180" s="42">
        <f>SUM(K149:K179)</f>
        <v>26066.244999999999</v>
      </c>
    </row>
    <row r="182" spans="1:11" ht="15" customHeight="1" x14ac:dyDescent="0.35">
      <c r="A182" s="20" t="s">
        <v>14</v>
      </c>
      <c r="B182" s="20" t="s">
        <v>15</v>
      </c>
      <c r="C182" s="20" t="s">
        <v>16</v>
      </c>
      <c r="D182" s="20" t="s">
        <v>17</v>
      </c>
      <c r="E182" s="20" t="s">
        <v>18</v>
      </c>
      <c r="F182" s="20" t="s">
        <v>19</v>
      </c>
      <c r="G182" s="21" t="s">
        <v>20</v>
      </c>
      <c r="H182" s="20" t="s">
        <v>21</v>
      </c>
      <c r="I182" s="37" t="s">
        <v>22</v>
      </c>
      <c r="J182" s="34" t="s">
        <v>23</v>
      </c>
      <c r="K182" s="40" t="s">
        <v>24</v>
      </c>
    </row>
    <row r="183" spans="1:11" ht="15" customHeight="1" x14ac:dyDescent="0.35">
      <c r="A183" s="22" t="s">
        <v>162</v>
      </c>
      <c r="B183" s="23" t="s">
        <v>163</v>
      </c>
      <c r="C183" s="23" t="s">
        <v>31</v>
      </c>
      <c r="D183" s="24" t="s">
        <v>164</v>
      </c>
      <c r="E183" s="25" t="s">
        <v>33</v>
      </c>
      <c r="F183" s="25">
        <v>1000422</v>
      </c>
      <c r="G183" s="26">
        <v>0.1875</v>
      </c>
      <c r="H183" s="26">
        <v>0.29166666666666669</v>
      </c>
      <c r="I183" s="27" t="s">
        <v>141</v>
      </c>
      <c r="J183" s="35">
        <v>411.22</v>
      </c>
      <c r="K183" s="10">
        <f>I183*J183</f>
        <v>1028.0500000000002</v>
      </c>
    </row>
    <row r="184" spans="1:11" ht="15" customHeight="1" x14ac:dyDescent="0.35">
      <c r="A184" s="22" t="s">
        <v>162</v>
      </c>
      <c r="B184" s="23" t="s">
        <v>163</v>
      </c>
      <c r="C184" s="23" t="s">
        <v>34</v>
      </c>
      <c r="D184" s="24" t="s">
        <v>35</v>
      </c>
      <c r="E184" s="25" t="s">
        <v>36</v>
      </c>
      <c r="F184" s="25">
        <v>10008961</v>
      </c>
      <c r="G184" s="26">
        <v>0.1875</v>
      </c>
      <c r="H184" s="26">
        <v>0.3125</v>
      </c>
      <c r="I184" s="27" t="s">
        <v>105</v>
      </c>
      <c r="J184" s="35">
        <v>297.32</v>
      </c>
      <c r="K184" s="10">
        <f>I184*J184</f>
        <v>891.96</v>
      </c>
    </row>
    <row r="185" spans="1:11" ht="15" customHeight="1" x14ac:dyDescent="0.35">
      <c r="A185" s="22" t="s">
        <v>162</v>
      </c>
      <c r="B185" s="23" t="s">
        <v>163</v>
      </c>
      <c r="C185" s="23" t="s">
        <v>37</v>
      </c>
      <c r="D185" s="24" t="s">
        <v>43</v>
      </c>
      <c r="E185" s="25" t="s">
        <v>44</v>
      </c>
      <c r="F185" s="25">
        <v>10055435</v>
      </c>
      <c r="G185" s="26">
        <v>0.1875</v>
      </c>
      <c r="H185" s="26">
        <v>0.3125</v>
      </c>
      <c r="I185" s="27" t="s">
        <v>105</v>
      </c>
      <c r="J185" s="35">
        <v>232.04</v>
      </c>
      <c r="K185" s="10">
        <f t="shared" ref="K185:K207" si="4">I185*J185</f>
        <v>696.12</v>
      </c>
    </row>
    <row r="186" spans="1:11" ht="15" customHeight="1" x14ac:dyDescent="0.35">
      <c r="A186" s="22" t="s">
        <v>162</v>
      </c>
      <c r="B186" s="23" t="s">
        <v>163</v>
      </c>
      <c r="C186" s="23" t="s">
        <v>37</v>
      </c>
      <c r="D186" s="24" t="s">
        <v>41</v>
      </c>
      <c r="E186" s="25" t="s">
        <v>42</v>
      </c>
      <c r="F186" s="25">
        <v>10041721</v>
      </c>
      <c r="G186" s="26">
        <v>0.1875</v>
      </c>
      <c r="H186" s="26">
        <v>0.35416666666666669</v>
      </c>
      <c r="I186" s="27" t="s">
        <v>90</v>
      </c>
      <c r="J186" s="35">
        <v>232.04</v>
      </c>
      <c r="K186" s="10">
        <f t="shared" si="4"/>
        <v>928.16</v>
      </c>
    </row>
    <row r="187" spans="1:11" ht="15" customHeight="1" x14ac:dyDescent="0.35">
      <c r="A187" s="22" t="s">
        <v>162</v>
      </c>
      <c r="B187" s="23" t="s">
        <v>163</v>
      </c>
      <c r="C187" s="23" t="s">
        <v>45</v>
      </c>
      <c r="D187" s="2" t="s">
        <v>96</v>
      </c>
      <c r="E187" s="2" t="s">
        <v>97</v>
      </c>
      <c r="F187" s="2">
        <v>10038889</v>
      </c>
      <c r="G187" s="26">
        <v>0.1875</v>
      </c>
      <c r="H187" s="26">
        <v>0.3125</v>
      </c>
      <c r="I187" s="27" t="s">
        <v>105</v>
      </c>
      <c r="J187" s="35">
        <v>200.05</v>
      </c>
      <c r="K187" s="10">
        <f t="shared" si="4"/>
        <v>600.15000000000009</v>
      </c>
    </row>
    <row r="188" spans="1:11" ht="15" customHeight="1" x14ac:dyDescent="0.35">
      <c r="A188" s="22" t="s">
        <v>162</v>
      </c>
      <c r="B188" s="23" t="s">
        <v>163</v>
      </c>
      <c r="C188" s="1" t="s">
        <v>45</v>
      </c>
      <c r="D188" s="2" t="s">
        <v>165</v>
      </c>
      <c r="E188" s="2" t="s">
        <v>52</v>
      </c>
      <c r="F188" s="2">
        <v>10038924</v>
      </c>
      <c r="G188" s="26">
        <v>0.1875</v>
      </c>
      <c r="H188" s="26">
        <v>0.3125</v>
      </c>
      <c r="I188" s="27" t="s">
        <v>105</v>
      </c>
      <c r="J188" s="35">
        <v>200.05</v>
      </c>
      <c r="K188" s="10">
        <f t="shared" si="4"/>
        <v>600.15000000000009</v>
      </c>
    </row>
    <row r="189" spans="1:11" ht="15" customHeight="1" x14ac:dyDescent="0.35">
      <c r="A189" s="22" t="s">
        <v>162</v>
      </c>
      <c r="B189" s="23" t="s">
        <v>163</v>
      </c>
      <c r="C189" s="1" t="s">
        <v>45</v>
      </c>
      <c r="D189" s="2" t="s">
        <v>53</v>
      </c>
      <c r="E189" s="2" t="s">
        <v>54</v>
      </c>
      <c r="F189" s="2">
        <v>10118935</v>
      </c>
      <c r="G189" s="26">
        <v>0.1875</v>
      </c>
      <c r="H189" s="26">
        <v>0.3125</v>
      </c>
      <c r="I189" s="27" t="s">
        <v>105</v>
      </c>
      <c r="J189" s="35">
        <v>200.05</v>
      </c>
      <c r="K189" s="10">
        <f t="shared" si="4"/>
        <v>600.15000000000009</v>
      </c>
    </row>
    <row r="190" spans="1:11" ht="15" customHeight="1" x14ac:dyDescent="0.35">
      <c r="A190" s="22" t="s">
        <v>162</v>
      </c>
      <c r="B190" s="23" t="s">
        <v>163</v>
      </c>
      <c r="C190" s="1" t="s">
        <v>45</v>
      </c>
      <c r="D190" s="2" t="s">
        <v>142</v>
      </c>
      <c r="E190" s="2" t="s">
        <v>143</v>
      </c>
      <c r="F190" s="2">
        <v>10046162</v>
      </c>
      <c r="G190" s="26">
        <v>0.1875</v>
      </c>
      <c r="H190" s="26">
        <v>0.35416666666666669</v>
      </c>
      <c r="I190" s="27" t="s">
        <v>90</v>
      </c>
      <c r="J190" s="35">
        <v>200.05</v>
      </c>
      <c r="K190" s="10">
        <f t="shared" si="4"/>
        <v>800.2</v>
      </c>
    </row>
    <row r="191" spans="1:11" ht="15" customHeight="1" x14ac:dyDescent="0.35">
      <c r="A191" s="22" t="s">
        <v>162</v>
      </c>
      <c r="B191" s="23" t="s">
        <v>163</v>
      </c>
      <c r="C191" s="1" t="s">
        <v>45</v>
      </c>
      <c r="D191" s="2" t="s">
        <v>50</v>
      </c>
      <c r="E191" s="2" t="s">
        <v>47</v>
      </c>
      <c r="F191" s="2">
        <v>10032539</v>
      </c>
      <c r="G191" s="26">
        <v>0.1875</v>
      </c>
      <c r="H191" s="26">
        <v>0.35416666666666669</v>
      </c>
      <c r="I191" s="27" t="s">
        <v>90</v>
      </c>
      <c r="J191" s="35">
        <v>200.05</v>
      </c>
      <c r="K191" s="10">
        <f t="shared" si="4"/>
        <v>800.2</v>
      </c>
    </row>
    <row r="192" spans="1:11" ht="15" customHeight="1" x14ac:dyDescent="0.35">
      <c r="A192" s="22" t="s">
        <v>162</v>
      </c>
      <c r="B192" s="23" t="s">
        <v>163</v>
      </c>
      <c r="C192" s="1" t="s">
        <v>55</v>
      </c>
      <c r="D192" s="2" t="s">
        <v>110</v>
      </c>
      <c r="E192" s="2" t="s">
        <v>111</v>
      </c>
      <c r="F192" s="2">
        <v>10118313</v>
      </c>
      <c r="G192" s="26">
        <v>0.1875</v>
      </c>
      <c r="H192" s="26">
        <v>0.3125</v>
      </c>
      <c r="I192" s="27" t="s">
        <v>105</v>
      </c>
      <c r="J192" s="35">
        <v>200.05</v>
      </c>
      <c r="K192" s="10">
        <f t="shared" si="4"/>
        <v>600.15000000000009</v>
      </c>
    </row>
    <row r="193" spans="1:11" ht="15" customHeight="1" x14ac:dyDescent="0.35">
      <c r="A193" s="22" t="s">
        <v>162</v>
      </c>
      <c r="B193" s="23" t="s">
        <v>163</v>
      </c>
      <c r="C193" s="1" t="s">
        <v>55</v>
      </c>
      <c r="D193" s="2" t="s">
        <v>156</v>
      </c>
      <c r="E193" s="2" t="s">
        <v>157</v>
      </c>
      <c r="F193" s="2">
        <v>10119808</v>
      </c>
      <c r="G193" s="26">
        <v>0.1875</v>
      </c>
      <c r="H193" s="26">
        <v>0.3125</v>
      </c>
      <c r="I193" s="27" t="s">
        <v>105</v>
      </c>
      <c r="J193" s="35">
        <v>156.36000000000001</v>
      </c>
      <c r="K193" s="10">
        <f t="shared" si="4"/>
        <v>469.08000000000004</v>
      </c>
    </row>
    <row r="194" spans="1:11" ht="15" customHeight="1" x14ac:dyDescent="0.35">
      <c r="A194" s="22" t="s">
        <v>162</v>
      </c>
      <c r="B194" s="23" t="s">
        <v>163</v>
      </c>
      <c r="C194" s="1" t="s">
        <v>55</v>
      </c>
      <c r="D194" s="2" t="s">
        <v>154</v>
      </c>
      <c r="E194" s="2" t="s">
        <v>155</v>
      </c>
      <c r="F194" s="2">
        <v>10118635</v>
      </c>
      <c r="G194" s="26">
        <v>0.1875</v>
      </c>
      <c r="H194" s="26">
        <v>0.3125</v>
      </c>
      <c r="I194" s="27" t="s">
        <v>105</v>
      </c>
      <c r="J194" s="35">
        <v>156.36000000000001</v>
      </c>
      <c r="K194" s="10">
        <f t="shared" si="4"/>
        <v>469.08000000000004</v>
      </c>
    </row>
    <row r="195" spans="1:11" ht="15" customHeight="1" x14ac:dyDescent="0.35">
      <c r="A195" s="22" t="s">
        <v>162</v>
      </c>
      <c r="B195" s="23" t="s">
        <v>163</v>
      </c>
      <c r="C195" s="1" t="s">
        <v>55</v>
      </c>
      <c r="D195" s="2" t="s">
        <v>56</v>
      </c>
      <c r="E195" s="2" t="s">
        <v>57</v>
      </c>
      <c r="F195" s="2">
        <v>10087445</v>
      </c>
      <c r="G195" s="26">
        <v>0.1875</v>
      </c>
      <c r="H195" s="26">
        <v>0.35416666666666669</v>
      </c>
      <c r="I195" s="27" t="s">
        <v>90</v>
      </c>
      <c r="J195" s="35">
        <v>156.36000000000001</v>
      </c>
      <c r="K195" s="10">
        <f t="shared" si="4"/>
        <v>625.44000000000005</v>
      </c>
    </row>
    <row r="196" spans="1:11" ht="15" customHeight="1" x14ac:dyDescent="0.35">
      <c r="A196" s="22" t="s">
        <v>162</v>
      </c>
      <c r="B196" s="23" t="s">
        <v>163</v>
      </c>
      <c r="C196" s="1" t="s">
        <v>55</v>
      </c>
      <c r="D196" s="2" t="s">
        <v>58</v>
      </c>
      <c r="E196" s="2" t="s">
        <v>59</v>
      </c>
      <c r="F196" s="2">
        <v>10089010</v>
      </c>
      <c r="G196" s="26">
        <v>0.1875</v>
      </c>
      <c r="H196" s="26">
        <v>0.35416666666666669</v>
      </c>
      <c r="I196" s="27" t="s">
        <v>90</v>
      </c>
      <c r="J196" s="35">
        <v>156.36000000000001</v>
      </c>
      <c r="K196" s="10">
        <f t="shared" si="4"/>
        <v>625.44000000000005</v>
      </c>
    </row>
    <row r="197" spans="1:11" ht="15" customHeight="1" x14ac:dyDescent="0.35">
      <c r="A197" s="22" t="s">
        <v>162</v>
      </c>
      <c r="B197" s="23" t="s">
        <v>163</v>
      </c>
      <c r="C197" s="1" t="s">
        <v>55</v>
      </c>
      <c r="D197" s="2" t="s">
        <v>60</v>
      </c>
      <c r="E197" s="2" t="s">
        <v>61</v>
      </c>
      <c r="F197" s="2">
        <v>10064329</v>
      </c>
      <c r="G197" s="26">
        <v>0.1875</v>
      </c>
      <c r="H197" s="26">
        <v>0.35416666666666669</v>
      </c>
      <c r="I197" s="27" t="s">
        <v>90</v>
      </c>
      <c r="J197" s="35">
        <v>156.36000000000001</v>
      </c>
      <c r="K197" s="10">
        <f t="shared" si="4"/>
        <v>625.44000000000005</v>
      </c>
    </row>
    <row r="198" spans="1:11" ht="15" customHeight="1" x14ac:dyDescent="0.35">
      <c r="A198" s="22" t="s">
        <v>162</v>
      </c>
      <c r="B198" s="23" t="s">
        <v>163</v>
      </c>
      <c r="C198" s="1" t="s">
        <v>55</v>
      </c>
      <c r="D198" s="2" t="s">
        <v>115</v>
      </c>
      <c r="E198" s="2" t="s">
        <v>116</v>
      </c>
      <c r="F198" s="2">
        <v>10122273</v>
      </c>
      <c r="G198" s="26">
        <v>0.1875</v>
      </c>
      <c r="H198" s="26">
        <v>0.35416666666666669</v>
      </c>
      <c r="I198" s="27" t="s">
        <v>90</v>
      </c>
      <c r="J198" s="35">
        <v>156.36000000000001</v>
      </c>
      <c r="K198" s="10">
        <f t="shared" si="4"/>
        <v>625.44000000000005</v>
      </c>
    </row>
    <row r="199" spans="1:11" ht="15" customHeight="1" x14ac:dyDescent="0.35">
      <c r="A199" s="22" t="s">
        <v>162</v>
      </c>
      <c r="B199" s="23" t="s">
        <v>163</v>
      </c>
      <c r="C199" s="1" t="s">
        <v>55</v>
      </c>
      <c r="D199" s="2" t="s">
        <v>74</v>
      </c>
      <c r="E199" s="2" t="s">
        <v>75</v>
      </c>
      <c r="F199" s="2">
        <v>10083441</v>
      </c>
      <c r="G199" s="26">
        <v>0.1875</v>
      </c>
      <c r="H199" s="26">
        <v>0.35416666666666669</v>
      </c>
      <c r="I199" s="27" t="s">
        <v>90</v>
      </c>
      <c r="J199" s="35">
        <v>156.36000000000001</v>
      </c>
      <c r="K199" s="10">
        <f t="shared" si="4"/>
        <v>625.44000000000005</v>
      </c>
    </row>
    <row r="200" spans="1:11" ht="15" customHeight="1" x14ac:dyDescent="0.35">
      <c r="A200" s="22" t="s">
        <v>162</v>
      </c>
      <c r="B200" s="23" t="s">
        <v>163</v>
      </c>
      <c r="C200" s="1" t="s">
        <v>55</v>
      </c>
      <c r="D200" s="2" t="s">
        <v>144</v>
      </c>
      <c r="E200" s="2" t="s">
        <v>145</v>
      </c>
      <c r="F200" s="2">
        <v>10055437</v>
      </c>
      <c r="G200" s="26">
        <v>0.1875</v>
      </c>
      <c r="H200" s="26">
        <v>0.35416666666666669</v>
      </c>
      <c r="I200" s="27" t="s">
        <v>90</v>
      </c>
      <c r="J200" s="35">
        <v>156.36000000000001</v>
      </c>
      <c r="K200" s="10">
        <f t="shared" si="4"/>
        <v>625.44000000000005</v>
      </c>
    </row>
    <row r="201" spans="1:11" ht="15" customHeight="1" x14ac:dyDescent="0.35">
      <c r="A201" s="22" t="s">
        <v>162</v>
      </c>
      <c r="B201" s="23" t="s">
        <v>163</v>
      </c>
      <c r="C201" s="1" t="s">
        <v>55</v>
      </c>
      <c r="D201" s="2" t="s">
        <v>64</v>
      </c>
      <c r="E201" s="2" t="s">
        <v>65</v>
      </c>
      <c r="F201" s="2">
        <v>10046442</v>
      </c>
      <c r="G201" s="26">
        <v>0.1875</v>
      </c>
      <c r="H201" s="26">
        <v>0.35416666666666669</v>
      </c>
      <c r="I201" s="27" t="s">
        <v>90</v>
      </c>
      <c r="J201" s="35">
        <v>156.36000000000001</v>
      </c>
      <c r="K201" s="10">
        <f t="shared" si="4"/>
        <v>625.44000000000005</v>
      </c>
    </row>
    <row r="202" spans="1:11" ht="15" customHeight="1" x14ac:dyDescent="0.35">
      <c r="A202" s="22" t="s">
        <v>162</v>
      </c>
      <c r="B202" s="23" t="s">
        <v>163</v>
      </c>
      <c r="C202" s="1" t="s">
        <v>55</v>
      </c>
      <c r="D202" s="2" t="s">
        <v>166</v>
      </c>
      <c r="E202" s="2" t="s">
        <v>69</v>
      </c>
      <c r="F202" s="2">
        <v>10111595</v>
      </c>
      <c r="G202" s="26">
        <v>0.1875</v>
      </c>
      <c r="H202" s="26">
        <v>0.35416666666666669</v>
      </c>
      <c r="I202" s="27" t="s">
        <v>90</v>
      </c>
      <c r="J202" s="35">
        <v>156.36000000000001</v>
      </c>
      <c r="K202" s="10">
        <f t="shared" si="4"/>
        <v>625.44000000000005</v>
      </c>
    </row>
    <row r="203" spans="1:11" ht="15" customHeight="1" x14ac:dyDescent="0.35">
      <c r="A203" s="22" t="s">
        <v>162</v>
      </c>
      <c r="B203" s="23" t="s">
        <v>163</v>
      </c>
      <c r="C203" s="1" t="s">
        <v>55</v>
      </c>
      <c r="D203" s="2" t="s">
        <v>72</v>
      </c>
      <c r="E203" s="2" t="s">
        <v>73</v>
      </c>
      <c r="F203" s="2">
        <v>10120235</v>
      </c>
      <c r="G203" s="26">
        <v>0.1875</v>
      </c>
      <c r="H203" s="26">
        <v>0.35416666666666669</v>
      </c>
      <c r="I203" s="27" t="s">
        <v>90</v>
      </c>
      <c r="J203" s="35">
        <v>156.36000000000001</v>
      </c>
      <c r="K203" s="10">
        <f t="shared" si="4"/>
        <v>625.44000000000005</v>
      </c>
    </row>
    <row r="204" spans="1:11" ht="15" customHeight="1" x14ac:dyDescent="0.35">
      <c r="A204" s="22" t="s">
        <v>162</v>
      </c>
      <c r="B204" s="23" t="s">
        <v>163</v>
      </c>
      <c r="C204" s="1" t="s">
        <v>55</v>
      </c>
      <c r="D204" s="2" t="s">
        <v>70</v>
      </c>
      <c r="E204" s="2" t="s">
        <v>71</v>
      </c>
      <c r="F204" s="2">
        <v>10109583</v>
      </c>
      <c r="G204" s="26">
        <v>0.1875</v>
      </c>
      <c r="H204" s="26">
        <v>0.35416666666666669</v>
      </c>
      <c r="I204" s="27" t="s">
        <v>90</v>
      </c>
      <c r="J204" s="35">
        <v>156.36000000000001</v>
      </c>
      <c r="K204" s="10">
        <f t="shared" si="4"/>
        <v>625.44000000000005</v>
      </c>
    </row>
    <row r="205" spans="1:11" ht="15" customHeight="1" x14ac:dyDescent="0.35">
      <c r="A205" s="22" t="s">
        <v>162</v>
      </c>
      <c r="B205" s="23" t="s">
        <v>163</v>
      </c>
      <c r="C205" s="1" t="s">
        <v>55</v>
      </c>
      <c r="D205" s="2" t="s">
        <v>66</v>
      </c>
      <c r="E205" s="2" t="s">
        <v>167</v>
      </c>
      <c r="F205" s="2">
        <v>10046140</v>
      </c>
      <c r="G205" s="26">
        <v>0.1875</v>
      </c>
      <c r="H205" s="26">
        <v>0.35416666666666669</v>
      </c>
      <c r="I205" s="27" t="s">
        <v>90</v>
      </c>
      <c r="J205" s="35">
        <v>156.36000000000001</v>
      </c>
      <c r="K205" s="10">
        <f t="shared" si="4"/>
        <v>625.44000000000005</v>
      </c>
    </row>
    <row r="206" spans="1:11" ht="15" customHeight="1" x14ac:dyDescent="0.35">
      <c r="A206" s="22" t="s">
        <v>162</v>
      </c>
      <c r="B206" s="23" t="s">
        <v>163</v>
      </c>
      <c r="C206" s="1" t="s">
        <v>55</v>
      </c>
      <c r="D206" s="2" t="s">
        <v>168</v>
      </c>
      <c r="E206" s="2" t="s">
        <v>114</v>
      </c>
      <c r="F206" s="2">
        <v>10064883</v>
      </c>
      <c r="G206" s="26">
        <v>0.1875</v>
      </c>
      <c r="H206" s="26">
        <v>0.35416666666666669</v>
      </c>
      <c r="I206" s="27" t="s">
        <v>90</v>
      </c>
      <c r="J206" s="35">
        <v>156.36000000000001</v>
      </c>
      <c r="K206" s="10">
        <f t="shared" si="4"/>
        <v>625.44000000000005</v>
      </c>
    </row>
    <row r="207" spans="1:11" ht="15" customHeight="1" x14ac:dyDescent="0.35">
      <c r="A207" s="22" t="s">
        <v>162</v>
      </c>
      <c r="B207" s="23" t="s">
        <v>163</v>
      </c>
      <c r="C207" s="1" t="s">
        <v>55</v>
      </c>
      <c r="D207" s="2" t="s">
        <v>117</v>
      </c>
      <c r="E207" s="2" t="s">
        <v>118</v>
      </c>
      <c r="F207" s="2">
        <v>10113517</v>
      </c>
      <c r="G207" s="26">
        <v>0.1875</v>
      </c>
      <c r="H207" s="26">
        <v>0.35416666666666669</v>
      </c>
      <c r="I207" s="27" t="s">
        <v>90</v>
      </c>
      <c r="J207" s="35">
        <v>156.36000000000001</v>
      </c>
      <c r="K207" s="10">
        <f t="shared" si="4"/>
        <v>625.44000000000005</v>
      </c>
    </row>
    <row r="208" spans="1:11" ht="15" customHeight="1" x14ac:dyDescent="0.35">
      <c r="A208" s="41"/>
      <c r="B208" s="126"/>
      <c r="C208" s="127"/>
      <c r="D208" s="127"/>
      <c r="E208" s="127"/>
      <c r="F208" s="127"/>
      <c r="G208" s="127"/>
      <c r="H208" s="127"/>
      <c r="I208" s="127"/>
      <c r="J208" s="128"/>
      <c r="K208" s="42">
        <f>SUM(K183:K207)</f>
        <v>16614.170000000006</v>
      </c>
    </row>
    <row r="210" spans="1:11" ht="15" customHeight="1" x14ac:dyDescent="0.35">
      <c r="A210" s="20" t="s">
        <v>14</v>
      </c>
      <c r="B210" s="20" t="s">
        <v>15</v>
      </c>
      <c r="C210" s="20" t="s">
        <v>16</v>
      </c>
      <c r="D210" s="20" t="s">
        <v>17</v>
      </c>
      <c r="E210" s="20" t="s">
        <v>18</v>
      </c>
      <c r="F210" s="20" t="s">
        <v>19</v>
      </c>
      <c r="G210" s="21" t="s">
        <v>20</v>
      </c>
      <c r="H210" s="20" t="s">
        <v>21</v>
      </c>
      <c r="I210" s="37" t="s">
        <v>22</v>
      </c>
      <c r="J210" s="34" t="s">
        <v>23</v>
      </c>
      <c r="K210" s="40" t="s">
        <v>24</v>
      </c>
    </row>
    <row r="211" spans="1:11" ht="15" customHeight="1" x14ac:dyDescent="0.35">
      <c r="A211" s="22" t="s">
        <v>169</v>
      </c>
      <c r="B211" s="23" t="s">
        <v>163</v>
      </c>
      <c r="C211" s="23" t="s">
        <v>27</v>
      </c>
      <c r="D211" s="24" t="s">
        <v>28</v>
      </c>
      <c r="E211" s="25" t="s">
        <v>170</v>
      </c>
      <c r="F211" s="25">
        <v>10008599</v>
      </c>
      <c r="G211" s="26">
        <v>0.66666666666666663</v>
      </c>
      <c r="H211" s="26">
        <v>0.75</v>
      </c>
      <c r="I211" s="27" t="s">
        <v>112</v>
      </c>
      <c r="J211" s="35">
        <v>529.23</v>
      </c>
      <c r="K211" s="10">
        <f>I211*J211</f>
        <v>1058.46</v>
      </c>
    </row>
    <row r="212" spans="1:11" ht="15" customHeight="1" x14ac:dyDescent="0.35">
      <c r="A212" s="22" t="s">
        <v>169</v>
      </c>
      <c r="B212" s="23" t="s">
        <v>163</v>
      </c>
      <c r="C212" s="23" t="s">
        <v>31</v>
      </c>
      <c r="D212" s="24" t="s">
        <v>32</v>
      </c>
      <c r="E212" s="25" t="s">
        <v>33</v>
      </c>
      <c r="F212" s="25">
        <v>10004222</v>
      </c>
      <c r="G212" s="26">
        <v>0.625</v>
      </c>
      <c r="H212" s="26">
        <v>0.66666666666666663</v>
      </c>
      <c r="I212" s="27" t="s">
        <v>171</v>
      </c>
      <c r="J212" s="35">
        <v>411.22</v>
      </c>
      <c r="K212" s="10">
        <f>I212*J212</f>
        <v>616.83000000000004</v>
      </c>
    </row>
    <row r="213" spans="1:11" ht="15" customHeight="1" x14ac:dyDescent="0.35">
      <c r="A213" s="22" t="s">
        <v>169</v>
      </c>
      <c r="B213" s="23" t="s">
        <v>163</v>
      </c>
      <c r="C213" s="23" t="s">
        <v>34</v>
      </c>
      <c r="D213" s="24" t="s">
        <v>35</v>
      </c>
      <c r="E213" s="25" t="s">
        <v>36</v>
      </c>
      <c r="F213" s="25">
        <v>10008961</v>
      </c>
      <c r="G213" s="26">
        <v>0.66666666666666663</v>
      </c>
      <c r="H213" s="26">
        <v>0.875</v>
      </c>
      <c r="I213" s="27" t="s">
        <v>89</v>
      </c>
      <c r="J213" s="35">
        <v>297.32</v>
      </c>
      <c r="K213" s="10">
        <f>I213*J213</f>
        <v>1486.6</v>
      </c>
    </row>
    <row r="214" spans="1:11" ht="15" customHeight="1" x14ac:dyDescent="0.35">
      <c r="A214" s="22" t="s">
        <v>169</v>
      </c>
      <c r="B214" s="23" t="s">
        <v>163</v>
      </c>
      <c r="C214" s="23" t="s">
        <v>34</v>
      </c>
      <c r="D214" s="24" t="s">
        <v>172</v>
      </c>
      <c r="E214" s="25" t="s">
        <v>173</v>
      </c>
      <c r="F214" s="25">
        <v>10003160</v>
      </c>
      <c r="G214" s="26">
        <v>0.70833333333333337</v>
      </c>
      <c r="H214" s="26">
        <v>0.8125</v>
      </c>
      <c r="I214" s="27" t="s">
        <v>141</v>
      </c>
      <c r="J214" s="35">
        <v>297.32</v>
      </c>
      <c r="K214" s="10">
        <f>I214*J214</f>
        <v>743.3</v>
      </c>
    </row>
    <row r="215" spans="1:11" ht="15" customHeight="1" x14ac:dyDescent="0.35">
      <c r="A215" s="22" t="s">
        <v>169</v>
      </c>
      <c r="B215" s="23" t="s">
        <v>163</v>
      </c>
      <c r="C215" s="23" t="s">
        <v>37</v>
      </c>
      <c r="D215" s="24" t="s">
        <v>150</v>
      </c>
      <c r="E215" s="25" t="s">
        <v>151</v>
      </c>
      <c r="F215" s="25">
        <v>10041394</v>
      </c>
      <c r="G215" s="26">
        <v>0.75</v>
      </c>
      <c r="H215" s="26">
        <v>0.875</v>
      </c>
      <c r="I215" s="27" t="s">
        <v>90</v>
      </c>
      <c r="J215" s="35">
        <v>232.04</v>
      </c>
      <c r="K215" s="10">
        <f t="shared" ref="K215:K242" si="5">I215*J215</f>
        <v>928.16</v>
      </c>
    </row>
    <row r="216" spans="1:11" ht="15" customHeight="1" x14ac:dyDescent="0.35">
      <c r="A216" s="22" t="s">
        <v>169</v>
      </c>
      <c r="B216" s="23" t="s">
        <v>163</v>
      </c>
      <c r="C216" s="23" t="s">
        <v>37</v>
      </c>
      <c r="D216" s="24" t="s">
        <v>43</v>
      </c>
      <c r="E216" s="25" t="s">
        <v>44</v>
      </c>
      <c r="F216" s="25">
        <v>10055435</v>
      </c>
      <c r="G216" s="26">
        <v>0.75</v>
      </c>
      <c r="H216" s="26">
        <v>0.875</v>
      </c>
      <c r="I216" s="27" t="s">
        <v>89</v>
      </c>
      <c r="J216" s="35">
        <v>232.04</v>
      </c>
      <c r="K216" s="10">
        <f t="shared" si="5"/>
        <v>1160.2</v>
      </c>
    </row>
    <row r="217" spans="1:11" ht="15" customHeight="1" x14ac:dyDescent="0.35">
      <c r="A217" s="22" t="s">
        <v>169</v>
      </c>
      <c r="B217" s="23" t="s">
        <v>163</v>
      </c>
      <c r="C217" s="23" t="s">
        <v>45</v>
      </c>
      <c r="D217" s="2" t="s">
        <v>142</v>
      </c>
      <c r="E217" s="2" t="s">
        <v>143</v>
      </c>
      <c r="F217" s="2">
        <v>10046162</v>
      </c>
      <c r="G217" s="26">
        <v>0.70833333333333337</v>
      </c>
      <c r="H217" s="26">
        <v>0.875</v>
      </c>
      <c r="I217" s="27" t="s">
        <v>90</v>
      </c>
      <c r="J217" s="35">
        <v>200.05</v>
      </c>
      <c r="K217" s="10">
        <f t="shared" si="5"/>
        <v>800.2</v>
      </c>
    </row>
    <row r="218" spans="1:11" ht="15" customHeight="1" x14ac:dyDescent="0.35">
      <c r="A218" s="22" t="s">
        <v>169</v>
      </c>
      <c r="B218" s="23" t="s">
        <v>163</v>
      </c>
      <c r="C218" s="23" t="s">
        <v>45</v>
      </c>
      <c r="D218" s="2" t="s">
        <v>50</v>
      </c>
      <c r="E218" s="2" t="s">
        <v>47</v>
      </c>
      <c r="F218" s="2">
        <v>10032539</v>
      </c>
      <c r="G218" s="26">
        <v>0.70833333333333337</v>
      </c>
      <c r="H218" s="26">
        <v>0.875</v>
      </c>
      <c r="I218" s="27" t="s">
        <v>90</v>
      </c>
      <c r="J218" s="35">
        <v>200.05</v>
      </c>
      <c r="K218" s="10">
        <f t="shared" si="5"/>
        <v>800.2</v>
      </c>
    </row>
    <row r="219" spans="1:11" ht="15" customHeight="1" x14ac:dyDescent="0.35">
      <c r="A219" s="22" t="s">
        <v>169</v>
      </c>
      <c r="B219" s="23" t="s">
        <v>163</v>
      </c>
      <c r="C219" s="23" t="s">
        <v>45</v>
      </c>
      <c r="D219" s="2" t="s">
        <v>46</v>
      </c>
      <c r="E219" s="2" t="s">
        <v>47</v>
      </c>
      <c r="F219" s="2">
        <v>10038047</v>
      </c>
      <c r="G219" s="26">
        <v>0.70833333333333337</v>
      </c>
      <c r="H219" s="26">
        <v>0.875</v>
      </c>
      <c r="I219" s="27" t="s">
        <v>90</v>
      </c>
      <c r="J219" s="35">
        <v>200.05</v>
      </c>
      <c r="K219" s="10">
        <f t="shared" si="5"/>
        <v>800.2</v>
      </c>
    </row>
    <row r="220" spans="1:11" ht="15" customHeight="1" x14ac:dyDescent="0.35">
      <c r="A220" s="22" t="s">
        <v>169</v>
      </c>
      <c r="B220" s="23" t="s">
        <v>163</v>
      </c>
      <c r="C220" s="23" t="s">
        <v>45</v>
      </c>
      <c r="D220" s="2" t="s">
        <v>152</v>
      </c>
      <c r="E220" s="2" t="s">
        <v>153</v>
      </c>
      <c r="F220" s="2">
        <v>10020488</v>
      </c>
      <c r="G220" s="26">
        <v>0.70833333333333337</v>
      </c>
      <c r="H220" s="26">
        <v>0.875</v>
      </c>
      <c r="I220" s="27" t="s">
        <v>90</v>
      </c>
      <c r="J220" s="35">
        <v>200.05</v>
      </c>
      <c r="K220" s="10">
        <f t="shared" si="5"/>
        <v>800.2</v>
      </c>
    </row>
    <row r="221" spans="1:11" ht="15" customHeight="1" x14ac:dyDescent="0.35">
      <c r="A221" s="22" t="s">
        <v>169</v>
      </c>
      <c r="B221" s="23" t="s">
        <v>163</v>
      </c>
      <c r="C221" s="23" t="s">
        <v>45</v>
      </c>
      <c r="D221" s="2" t="s">
        <v>165</v>
      </c>
      <c r="E221" s="2" t="s">
        <v>52</v>
      </c>
      <c r="F221" s="2">
        <v>10038924</v>
      </c>
      <c r="G221" s="26">
        <v>0.75</v>
      </c>
      <c r="H221" s="26">
        <v>0.875</v>
      </c>
      <c r="I221" s="27" t="s">
        <v>89</v>
      </c>
      <c r="J221" s="35">
        <v>200.05</v>
      </c>
      <c r="K221" s="10">
        <f t="shared" si="5"/>
        <v>1000.25</v>
      </c>
    </row>
    <row r="222" spans="1:11" ht="15" customHeight="1" x14ac:dyDescent="0.35">
      <c r="A222" s="22" t="s">
        <v>169</v>
      </c>
      <c r="B222" s="23" t="s">
        <v>163</v>
      </c>
      <c r="C222" s="23" t="s">
        <v>45</v>
      </c>
      <c r="D222" s="2" t="s">
        <v>96</v>
      </c>
      <c r="E222" s="2" t="s">
        <v>97</v>
      </c>
      <c r="F222" s="2">
        <v>10038889</v>
      </c>
      <c r="G222" s="26">
        <v>0.75</v>
      </c>
      <c r="H222" s="26">
        <v>0.875</v>
      </c>
      <c r="I222" s="27" t="s">
        <v>89</v>
      </c>
      <c r="J222" s="35">
        <v>200.05</v>
      </c>
      <c r="K222" s="10">
        <f t="shared" si="5"/>
        <v>1000.25</v>
      </c>
    </row>
    <row r="223" spans="1:11" ht="15" customHeight="1" x14ac:dyDescent="0.35">
      <c r="A223" s="22" t="s">
        <v>169</v>
      </c>
      <c r="B223" s="23" t="s">
        <v>163</v>
      </c>
      <c r="C223" s="23" t="s">
        <v>45</v>
      </c>
      <c r="D223" s="2" t="s">
        <v>53</v>
      </c>
      <c r="E223" s="2" t="s">
        <v>54</v>
      </c>
      <c r="F223" s="2">
        <v>10118935</v>
      </c>
      <c r="G223" s="26">
        <v>0.75</v>
      </c>
      <c r="H223" s="26">
        <v>0.875</v>
      </c>
      <c r="I223" s="27" t="s">
        <v>89</v>
      </c>
      <c r="J223" s="35">
        <v>200.05</v>
      </c>
      <c r="K223" s="10">
        <f t="shared" si="5"/>
        <v>1000.25</v>
      </c>
    </row>
    <row r="224" spans="1:11" ht="15" customHeight="1" x14ac:dyDescent="0.35">
      <c r="A224" s="22" t="s">
        <v>169</v>
      </c>
      <c r="B224" s="23" t="s">
        <v>163</v>
      </c>
      <c r="C224" s="1" t="s">
        <v>55</v>
      </c>
      <c r="D224" s="2" t="s">
        <v>113</v>
      </c>
      <c r="E224" s="2" t="s">
        <v>114</v>
      </c>
      <c r="F224" s="2">
        <v>10064883</v>
      </c>
      <c r="G224" s="26">
        <v>0.70833333333333337</v>
      </c>
      <c r="H224" s="26">
        <v>0.875</v>
      </c>
      <c r="I224" s="27" t="s">
        <v>90</v>
      </c>
      <c r="J224" s="35">
        <v>156.36000000000001</v>
      </c>
      <c r="K224" s="10">
        <f t="shared" si="5"/>
        <v>625.44000000000005</v>
      </c>
    </row>
    <row r="225" spans="1:11" ht="15" customHeight="1" x14ac:dyDescent="0.35">
      <c r="A225" s="22" t="s">
        <v>169</v>
      </c>
      <c r="B225" s="23" t="s">
        <v>163</v>
      </c>
      <c r="C225" s="1" t="s">
        <v>55</v>
      </c>
      <c r="D225" s="2" t="s">
        <v>166</v>
      </c>
      <c r="E225" s="2" t="s">
        <v>69</v>
      </c>
      <c r="F225" s="2">
        <v>10111595</v>
      </c>
      <c r="G225" s="26">
        <v>0.70833333333333337</v>
      </c>
      <c r="H225" s="26">
        <v>0.875</v>
      </c>
      <c r="I225" s="27" t="s">
        <v>90</v>
      </c>
      <c r="J225" s="35">
        <v>156.36000000000001</v>
      </c>
      <c r="K225" s="10">
        <f t="shared" si="5"/>
        <v>625.44000000000005</v>
      </c>
    </row>
    <row r="226" spans="1:11" ht="15" customHeight="1" x14ac:dyDescent="0.35">
      <c r="A226" s="22" t="s">
        <v>169</v>
      </c>
      <c r="B226" s="23" t="s">
        <v>163</v>
      </c>
      <c r="C226" s="1" t="s">
        <v>55</v>
      </c>
      <c r="D226" s="2" t="s">
        <v>117</v>
      </c>
      <c r="E226" s="2" t="s">
        <v>118</v>
      </c>
      <c r="F226" s="2">
        <v>10113517</v>
      </c>
      <c r="G226" s="26">
        <v>0.70833333333333337</v>
      </c>
      <c r="H226" s="26">
        <v>0.875</v>
      </c>
      <c r="I226" s="27" t="s">
        <v>90</v>
      </c>
      <c r="J226" s="35">
        <v>156.36000000000001</v>
      </c>
      <c r="K226" s="10">
        <f t="shared" si="5"/>
        <v>625.44000000000005</v>
      </c>
    </row>
    <row r="227" spans="1:11" ht="15" customHeight="1" x14ac:dyDescent="0.35">
      <c r="A227" s="22" t="s">
        <v>169</v>
      </c>
      <c r="B227" s="23" t="s">
        <v>163</v>
      </c>
      <c r="C227" s="1" t="s">
        <v>55</v>
      </c>
      <c r="D227" s="2" t="s">
        <v>115</v>
      </c>
      <c r="E227" s="2" t="s">
        <v>116</v>
      </c>
      <c r="F227" s="2">
        <v>10122273</v>
      </c>
      <c r="G227" s="26">
        <v>0.70833333333333337</v>
      </c>
      <c r="H227" s="26">
        <v>0.875</v>
      </c>
      <c r="I227" s="27" t="s">
        <v>90</v>
      </c>
      <c r="J227" s="35">
        <v>156.36000000000001</v>
      </c>
      <c r="K227" s="10">
        <f t="shared" si="5"/>
        <v>625.44000000000005</v>
      </c>
    </row>
    <row r="228" spans="1:11" ht="15" customHeight="1" x14ac:dyDescent="0.35">
      <c r="A228" s="22" t="s">
        <v>169</v>
      </c>
      <c r="B228" s="23" t="s">
        <v>163</v>
      </c>
      <c r="C228" s="1" t="s">
        <v>55</v>
      </c>
      <c r="D228" s="2" t="s">
        <v>72</v>
      </c>
      <c r="E228" s="2" t="s">
        <v>73</v>
      </c>
      <c r="F228" s="2">
        <v>10120235</v>
      </c>
      <c r="G228" s="26">
        <v>0.70833333333333337</v>
      </c>
      <c r="H228" s="26">
        <v>0.875</v>
      </c>
      <c r="I228" s="27" t="s">
        <v>90</v>
      </c>
      <c r="J228" s="35">
        <v>156.36000000000001</v>
      </c>
      <c r="K228" s="10">
        <f t="shared" si="5"/>
        <v>625.44000000000005</v>
      </c>
    </row>
    <row r="229" spans="1:11" ht="15" customHeight="1" x14ac:dyDescent="0.35">
      <c r="A229" s="22" t="s">
        <v>169</v>
      </c>
      <c r="B229" s="23" t="s">
        <v>163</v>
      </c>
      <c r="C229" s="1" t="s">
        <v>55</v>
      </c>
      <c r="D229" s="2" t="s">
        <v>144</v>
      </c>
      <c r="E229" s="2" t="s">
        <v>145</v>
      </c>
      <c r="F229" s="2">
        <v>10055437</v>
      </c>
      <c r="G229" s="26">
        <v>0.70833333333333337</v>
      </c>
      <c r="H229" s="26">
        <v>0.875</v>
      </c>
      <c r="I229" s="27" t="s">
        <v>90</v>
      </c>
      <c r="J229" s="35">
        <v>156.36000000000001</v>
      </c>
      <c r="K229" s="10">
        <f t="shared" si="5"/>
        <v>625.44000000000005</v>
      </c>
    </row>
    <row r="230" spans="1:11" ht="15" customHeight="1" x14ac:dyDescent="0.35">
      <c r="A230" s="22" t="s">
        <v>169</v>
      </c>
      <c r="B230" s="23" t="s">
        <v>163</v>
      </c>
      <c r="C230" s="1" t="s">
        <v>55</v>
      </c>
      <c r="D230" s="2" t="s">
        <v>70</v>
      </c>
      <c r="E230" s="2" t="s">
        <v>71</v>
      </c>
      <c r="F230" s="2">
        <v>10109583</v>
      </c>
      <c r="G230" s="26">
        <v>0.70833333333333337</v>
      </c>
      <c r="H230" s="26">
        <v>0.875</v>
      </c>
      <c r="I230" s="27" t="s">
        <v>90</v>
      </c>
      <c r="J230" s="35">
        <v>156.36000000000001</v>
      </c>
      <c r="K230" s="10">
        <f t="shared" si="5"/>
        <v>625.44000000000005</v>
      </c>
    </row>
    <row r="231" spans="1:11" ht="15" customHeight="1" x14ac:dyDescent="0.35">
      <c r="A231" s="22" t="s">
        <v>169</v>
      </c>
      <c r="B231" s="23" t="s">
        <v>163</v>
      </c>
      <c r="C231" s="1" t="s">
        <v>55</v>
      </c>
      <c r="D231" s="2" t="s">
        <v>58</v>
      </c>
      <c r="E231" s="2" t="s">
        <v>59</v>
      </c>
      <c r="F231" s="2">
        <v>10089010</v>
      </c>
      <c r="G231" s="26">
        <v>0.70833333333333337</v>
      </c>
      <c r="H231" s="26">
        <v>0.875</v>
      </c>
      <c r="I231" s="27" t="s">
        <v>90</v>
      </c>
      <c r="J231" s="35">
        <v>156.36000000000001</v>
      </c>
      <c r="K231" s="10">
        <f t="shared" si="5"/>
        <v>625.44000000000005</v>
      </c>
    </row>
    <row r="232" spans="1:11" ht="15" customHeight="1" x14ac:dyDescent="0.35">
      <c r="A232" s="22" t="s">
        <v>169</v>
      </c>
      <c r="B232" s="23" t="s">
        <v>163</v>
      </c>
      <c r="C232" s="1" t="s">
        <v>55</v>
      </c>
      <c r="D232" s="2" t="s">
        <v>60</v>
      </c>
      <c r="E232" s="2" t="s">
        <v>61</v>
      </c>
      <c r="F232" s="2">
        <v>10064329</v>
      </c>
      <c r="G232" s="26">
        <v>0.70833333333333337</v>
      </c>
      <c r="H232" s="26">
        <v>0.875</v>
      </c>
      <c r="I232" s="27" t="s">
        <v>90</v>
      </c>
      <c r="J232" s="35">
        <v>156.36000000000001</v>
      </c>
      <c r="K232" s="10">
        <f t="shared" si="5"/>
        <v>625.44000000000005</v>
      </c>
    </row>
    <row r="233" spans="1:11" ht="15" customHeight="1" x14ac:dyDescent="0.35">
      <c r="A233" s="22" t="s">
        <v>169</v>
      </c>
      <c r="B233" s="23" t="s">
        <v>163</v>
      </c>
      <c r="C233" s="1" t="s">
        <v>55</v>
      </c>
      <c r="D233" s="2" t="s">
        <v>62</v>
      </c>
      <c r="E233" s="2" t="s">
        <v>63</v>
      </c>
      <c r="F233" s="2">
        <v>10087559</v>
      </c>
      <c r="G233" s="26">
        <v>0.70833333333333337</v>
      </c>
      <c r="H233" s="26">
        <v>0.875</v>
      </c>
      <c r="I233" s="27" t="s">
        <v>90</v>
      </c>
      <c r="J233" s="35">
        <v>156.36000000000001</v>
      </c>
      <c r="K233" s="10">
        <f t="shared" si="5"/>
        <v>625.44000000000005</v>
      </c>
    </row>
    <row r="234" spans="1:11" ht="15" customHeight="1" x14ac:dyDescent="0.35">
      <c r="A234" s="22" t="s">
        <v>169</v>
      </c>
      <c r="B234" s="23" t="s">
        <v>163</v>
      </c>
      <c r="C234" s="1" t="s">
        <v>55</v>
      </c>
      <c r="D234" s="2" t="s">
        <v>74</v>
      </c>
      <c r="E234" s="2" t="s">
        <v>75</v>
      </c>
      <c r="F234" s="2">
        <v>10083441</v>
      </c>
      <c r="G234" s="26">
        <v>0.70833333333333337</v>
      </c>
      <c r="H234" s="26">
        <v>0.875</v>
      </c>
      <c r="I234" s="27" t="s">
        <v>90</v>
      </c>
      <c r="J234" s="35">
        <v>156.36000000000001</v>
      </c>
      <c r="K234" s="10">
        <f t="shared" si="5"/>
        <v>625.44000000000005</v>
      </c>
    </row>
    <row r="235" spans="1:11" ht="15" customHeight="1" x14ac:dyDescent="0.35">
      <c r="A235" s="22" t="s">
        <v>169</v>
      </c>
      <c r="B235" s="23" t="s">
        <v>163</v>
      </c>
      <c r="C235" s="1" t="s">
        <v>55</v>
      </c>
      <c r="D235" s="2" t="s">
        <v>56</v>
      </c>
      <c r="E235" s="2" t="s">
        <v>57</v>
      </c>
      <c r="F235" s="2">
        <v>10087445</v>
      </c>
      <c r="G235" s="26">
        <v>0.70833333333333337</v>
      </c>
      <c r="H235" s="26">
        <v>0.875</v>
      </c>
      <c r="I235" s="27" t="s">
        <v>90</v>
      </c>
      <c r="J235" s="35">
        <v>156.36000000000001</v>
      </c>
      <c r="K235" s="10">
        <f t="shared" si="5"/>
        <v>625.44000000000005</v>
      </c>
    </row>
    <row r="236" spans="1:11" ht="15" customHeight="1" x14ac:dyDescent="0.35">
      <c r="A236" s="22" t="s">
        <v>169</v>
      </c>
      <c r="B236" s="23" t="s">
        <v>163</v>
      </c>
      <c r="C236" s="1" t="s">
        <v>55</v>
      </c>
      <c r="D236" s="2" t="s">
        <v>66</v>
      </c>
      <c r="E236" s="2" t="s">
        <v>67</v>
      </c>
      <c r="F236" s="2">
        <v>10046140</v>
      </c>
      <c r="G236" s="26">
        <v>0.70833333333333337</v>
      </c>
      <c r="H236" s="26">
        <v>0.875</v>
      </c>
      <c r="I236" s="27" t="s">
        <v>90</v>
      </c>
      <c r="J236" s="35">
        <v>156.36000000000001</v>
      </c>
      <c r="K236" s="10">
        <f t="shared" si="5"/>
        <v>625.44000000000005</v>
      </c>
    </row>
    <row r="237" spans="1:11" ht="15" customHeight="1" x14ac:dyDescent="0.35">
      <c r="A237" s="22" t="s">
        <v>169</v>
      </c>
      <c r="B237" s="23" t="s">
        <v>163</v>
      </c>
      <c r="C237" s="1" t="s">
        <v>55</v>
      </c>
      <c r="D237" s="2" t="s">
        <v>64</v>
      </c>
      <c r="E237" s="2" t="s">
        <v>65</v>
      </c>
      <c r="F237" s="2">
        <v>10046442</v>
      </c>
      <c r="G237" s="26">
        <v>0.70833333333333337</v>
      </c>
      <c r="H237" s="26">
        <v>0.875</v>
      </c>
      <c r="I237" s="27" t="s">
        <v>90</v>
      </c>
      <c r="J237" s="35">
        <v>156.36000000000001</v>
      </c>
      <c r="K237" s="10">
        <f t="shared" si="5"/>
        <v>625.44000000000005</v>
      </c>
    </row>
    <row r="238" spans="1:11" ht="15" customHeight="1" x14ac:dyDescent="0.35">
      <c r="A238" s="22" t="s">
        <v>169</v>
      </c>
      <c r="B238" s="23" t="s">
        <v>163</v>
      </c>
      <c r="C238" s="1" t="s">
        <v>55</v>
      </c>
      <c r="D238" s="2" t="s">
        <v>160</v>
      </c>
      <c r="E238" s="2" t="s">
        <v>161</v>
      </c>
      <c r="F238" s="2">
        <v>10118903</v>
      </c>
      <c r="G238" s="26">
        <v>0.75</v>
      </c>
      <c r="H238" s="26">
        <v>0.875</v>
      </c>
      <c r="I238" s="27" t="s">
        <v>112</v>
      </c>
      <c r="J238" s="35">
        <v>156.36000000000001</v>
      </c>
      <c r="K238" s="10">
        <f t="shared" si="5"/>
        <v>312.72000000000003</v>
      </c>
    </row>
    <row r="239" spans="1:11" ht="15" customHeight="1" x14ac:dyDescent="0.35">
      <c r="A239" s="22" t="s">
        <v>169</v>
      </c>
      <c r="B239" s="23" t="s">
        <v>163</v>
      </c>
      <c r="C239" s="1" t="s">
        <v>55</v>
      </c>
      <c r="D239" s="2" t="s">
        <v>158</v>
      </c>
      <c r="E239" s="2" t="s">
        <v>159</v>
      </c>
      <c r="F239" s="2">
        <v>10018973</v>
      </c>
      <c r="G239" s="26">
        <v>0.75</v>
      </c>
      <c r="H239" s="26">
        <v>0.875</v>
      </c>
      <c r="I239" s="27" t="s">
        <v>112</v>
      </c>
      <c r="J239" s="35">
        <v>156.36000000000001</v>
      </c>
      <c r="K239" s="10">
        <f t="shared" si="5"/>
        <v>312.72000000000003</v>
      </c>
    </row>
    <row r="240" spans="1:11" ht="15" customHeight="1" x14ac:dyDescent="0.35">
      <c r="A240" s="22" t="s">
        <v>169</v>
      </c>
      <c r="B240" s="23" t="s">
        <v>163</v>
      </c>
      <c r="C240" s="1" t="s">
        <v>55</v>
      </c>
      <c r="D240" s="2" t="s">
        <v>110</v>
      </c>
      <c r="E240" s="2" t="s">
        <v>111</v>
      </c>
      <c r="F240" s="2">
        <v>10118313</v>
      </c>
      <c r="G240" s="26">
        <v>0.75</v>
      </c>
      <c r="H240" s="26">
        <v>0.875</v>
      </c>
      <c r="I240" s="27" t="s">
        <v>89</v>
      </c>
      <c r="J240" s="35">
        <v>156.36000000000001</v>
      </c>
      <c r="K240" s="10">
        <f t="shared" si="5"/>
        <v>781.80000000000007</v>
      </c>
    </row>
    <row r="241" spans="1:11" ht="15" customHeight="1" x14ac:dyDescent="0.35">
      <c r="A241" s="22" t="s">
        <v>169</v>
      </c>
      <c r="B241" s="23" t="s">
        <v>163</v>
      </c>
      <c r="C241" s="1" t="s">
        <v>55</v>
      </c>
      <c r="D241" s="2" t="s">
        <v>156</v>
      </c>
      <c r="E241" s="2" t="s">
        <v>157</v>
      </c>
      <c r="F241" s="2">
        <v>10119808</v>
      </c>
      <c r="G241" s="26">
        <v>0.75</v>
      </c>
      <c r="H241" s="26">
        <v>0.875</v>
      </c>
      <c r="I241" s="27" t="s">
        <v>89</v>
      </c>
      <c r="J241" s="35">
        <v>156.36000000000001</v>
      </c>
      <c r="K241" s="10">
        <f t="shared" si="5"/>
        <v>781.80000000000007</v>
      </c>
    </row>
    <row r="242" spans="1:11" ht="15" customHeight="1" x14ac:dyDescent="0.35">
      <c r="A242" s="22" t="s">
        <v>169</v>
      </c>
      <c r="B242" s="23" t="s">
        <v>163</v>
      </c>
      <c r="C242" s="1" t="s">
        <v>55</v>
      </c>
      <c r="D242" s="2" t="s">
        <v>154</v>
      </c>
      <c r="E242" s="2" t="s">
        <v>155</v>
      </c>
      <c r="F242" s="2">
        <v>10118635</v>
      </c>
      <c r="G242" s="26">
        <v>0.75</v>
      </c>
      <c r="H242" s="26">
        <v>0.875</v>
      </c>
      <c r="I242" s="27" t="s">
        <v>89</v>
      </c>
      <c r="J242" s="35">
        <v>156.36000000000001</v>
      </c>
      <c r="K242" s="10">
        <f t="shared" si="5"/>
        <v>781.80000000000007</v>
      </c>
    </row>
    <row r="243" spans="1:11" ht="15" customHeight="1" x14ac:dyDescent="0.35">
      <c r="A243" s="41"/>
      <c r="B243" s="126"/>
      <c r="C243" s="127"/>
      <c r="D243" s="127"/>
      <c r="E243" s="127"/>
      <c r="F243" s="127"/>
      <c r="G243" s="127"/>
      <c r="H243" s="127"/>
      <c r="I243" s="127"/>
      <c r="J243" s="128"/>
      <c r="K243" s="42">
        <f>SUM(K211:K242)</f>
        <v>23922.099999999995</v>
      </c>
    </row>
    <row r="245" spans="1:11" ht="15" customHeight="1" x14ac:dyDescent="0.35">
      <c r="A245" s="20" t="s">
        <v>14</v>
      </c>
      <c r="B245" s="20" t="s">
        <v>15</v>
      </c>
      <c r="C245" s="20" t="s">
        <v>16</v>
      </c>
      <c r="D245" s="20" t="s">
        <v>17</v>
      </c>
      <c r="E245" s="20" t="s">
        <v>18</v>
      </c>
      <c r="F245" s="20" t="s">
        <v>19</v>
      </c>
      <c r="G245" s="21" t="s">
        <v>20</v>
      </c>
      <c r="H245" s="20" t="s">
        <v>21</v>
      </c>
      <c r="I245" s="37" t="s">
        <v>22</v>
      </c>
      <c r="J245" s="34" t="s">
        <v>23</v>
      </c>
      <c r="K245" s="40" t="s">
        <v>24</v>
      </c>
    </row>
    <row r="246" spans="1:11" ht="15" customHeight="1" x14ac:dyDescent="0.35">
      <c r="A246" s="22" t="s">
        <v>174</v>
      </c>
      <c r="B246" s="23" t="s">
        <v>175</v>
      </c>
      <c r="C246" s="29" t="s">
        <v>31</v>
      </c>
      <c r="D246" s="29" t="s">
        <v>32</v>
      </c>
      <c r="E246" s="29" t="s">
        <v>33</v>
      </c>
      <c r="F246" s="29">
        <v>10004222</v>
      </c>
      <c r="G246" s="30" t="s">
        <v>176</v>
      </c>
      <c r="H246" s="31">
        <v>0.3125</v>
      </c>
      <c r="I246" s="32" t="s">
        <v>171</v>
      </c>
      <c r="J246" s="36">
        <v>274.95</v>
      </c>
      <c r="K246" s="10">
        <f>I246*J246</f>
        <v>412.42499999999995</v>
      </c>
    </row>
    <row r="247" spans="1:11" ht="15" customHeight="1" x14ac:dyDescent="0.35">
      <c r="A247" s="22" t="s">
        <v>174</v>
      </c>
      <c r="B247" s="23" t="s">
        <v>175</v>
      </c>
      <c r="C247" s="23" t="s">
        <v>177</v>
      </c>
      <c r="D247" s="24" t="s">
        <v>172</v>
      </c>
      <c r="E247" s="25" t="s">
        <v>173</v>
      </c>
      <c r="F247" s="25">
        <v>10003160</v>
      </c>
      <c r="G247" s="26">
        <v>0.25</v>
      </c>
      <c r="H247" s="26">
        <v>0.75</v>
      </c>
      <c r="I247" s="27" t="s">
        <v>130</v>
      </c>
      <c r="J247" s="35">
        <v>198.22</v>
      </c>
      <c r="K247" s="10">
        <f>I247*J247</f>
        <v>2279.5300000000002</v>
      </c>
    </row>
    <row r="248" spans="1:11" ht="15" customHeight="1" x14ac:dyDescent="0.35">
      <c r="A248" s="22" t="s">
        <v>174</v>
      </c>
      <c r="B248" s="23" t="s">
        <v>175</v>
      </c>
      <c r="C248" s="23" t="s">
        <v>37</v>
      </c>
      <c r="D248" s="24" t="s">
        <v>41</v>
      </c>
      <c r="E248" s="25" t="s">
        <v>42</v>
      </c>
      <c r="F248" s="25">
        <v>10041721</v>
      </c>
      <c r="G248" s="26">
        <v>0.25</v>
      </c>
      <c r="H248" s="26">
        <v>0.3125</v>
      </c>
      <c r="I248" s="27" t="s">
        <v>171</v>
      </c>
      <c r="J248" s="35">
        <v>154.69999999999999</v>
      </c>
      <c r="K248" s="10">
        <f t="shared" ref="K248:K260" si="6">I248*J248</f>
        <v>232.04999999999998</v>
      </c>
    </row>
    <row r="249" spans="1:11" ht="15" customHeight="1" x14ac:dyDescent="0.35">
      <c r="A249" s="22" t="s">
        <v>174</v>
      </c>
      <c r="B249" s="23" t="s">
        <v>175</v>
      </c>
      <c r="C249" s="23" t="s">
        <v>45</v>
      </c>
      <c r="D249" s="2" t="s">
        <v>50</v>
      </c>
      <c r="E249" s="2" t="s">
        <v>47</v>
      </c>
      <c r="F249" s="2">
        <v>10035239</v>
      </c>
      <c r="G249" s="26">
        <v>0.25</v>
      </c>
      <c r="H249" s="26">
        <v>0.3125</v>
      </c>
      <c r="I249" s="27" t="s">
        <v>171</v>
      </c>
      <c r="J249" s="35">
        <v>133.37</v>
      </c>
      <c r="K249" s="10">
        <f t="shared" si="6"/>
        <v>200.05500000000001</v>
      </c>
    </row>
    <row r="250" spans="1:11" ht="15" customHeight="1" x14ac:dyDescent="0.35">
      <c r="A250" s="22" t="s">
        <v>174</v>
      </c>
      <c r="B250" s="23" t="s">
        <v>175</v>
      </c>
      <c r="C250" s="1" t="s">
        <v>55</v>
      </c>
      <c r="D250" s="2" t="s">
        <v>56</v>
      </c>
      <c r="E250" s="2" t="s">
        <v>57</v>
      </c>
      <c r="F250" s="2">
        <v>10087445</v>
      </c>
      <c r="G250" s="26">
        <v>0.25</v>
      </c>
      <c r="H250" s="26">
        <v>0.75</v>
      </c>
      <c r="I250" s="27" t="s">
        <v>130</v>
      </c>
      <c r="J250" s="35">
        <v>104.21</v>
      </c>
      <c r="K250" s="10">
        <f t="shared" si="6"/>
        <v>1198.415</v>
      </c>
    </row>
    <row r="251" spans="1:11" ht="15" customHeight="1" x14ac:dyDescent="0.35">
      <c r="A251" s="22" t="s">
        <v>174</v>
      </c>
      <c r="B251" s="23" t="s">
        <v>175</v>
      </c>
      <c r="C251" s="1" t="s">
        <v>55</v>
      </c>
      <c r="D251" s="2" t="s">
        <v>144</v>
      </c>
      <c r="E251" s="2" t="s">
        <v>145</v>
      </c>
      <c r="F251" s="2">
        <v>10055437</v>
      </c>
      <c r="G251" s="26">
        <v>0.25</v>
      </c>
      <c r="H251" s="26">
        <v>0.75</v>
      </c>
      <c r="I251" s="27" t="s">
        <v>130</v>
      </c>
      <c r="J251" s="35">
        <v>104.21</v>
      </c>
      <c r="K251" s="10">
        <f t="shared" si="6"/>
        <v>1198.415</v>
      </c>
    </row>
    <row r="252" spans="1:11" ht="15" customHeight="1" x14ac:dyDescent="0.35">
      <c r="A252" s="22" t="s">
        <v>174</v>
      </c>
      <c r="B252" s="23" t="s">
        <v>175</v>
      </c>
      <c r="C252" s="1" t="s">
        <v>55</v>
      </c>
      <c r="D252" s="2" t="s">
        <v>117</v>
      </c>
      <c r="E252" s="2" t="s">
        <v>118</v>
      </c>
      <c r="F252" s="2">
        <v>10113517</v>
      </c>
      <c r="G252" s="26">
        <v>0.25</v>
      </c>
      <c r="H252" s="26">
        <v>0.75</v>
      </c>
      <c r="I252" s="27" t="s">
        <v>130</v>
      </c>
      <c r="J252" s="35">
        <v>104.21</v>
      </c>
      <c r="K252" s="10">
        <f t="shared" si="6"/>
        <v>1198.415</v>
      </c>
    </row>
    <row r="253" spans="1:11" ht="15" customHeight="1" x14ac:dyDescent="0.35">
      <c r="A253" s="22" t="s">
        <v>174</v>
      </c>
      <c r="B253" s="23" t="s">
        <v>175</v>
      </c>
      <c r="C253" s="1" t="s">
        <v>55</v>
      </c>
      <c r="D253" s="2" t="s">
        <v>70</v>
      </c>
      <c r="E253" s="2" t="s">
        <v>71</v>
      </c>
      <c r="F253" s="2">
        <v>10109583</v>
      </c>
      <c r="G253" s="26">
        <v>0.25</v>
      </c>
      <c r="H253" s="26">
        <v>0.75</v>
      </c>
      <c r="I253" s="27" t="s">
        <v>130</v>
      </c>
      <c r="J253" s="35">
        <v>104.21</v>
      </c>
      <c r="K253" s="10">
        <f t="shared" si="6"/>
        <v>1198.415</v>
      </c>
    </row>
    <row r="254" spans="1:11" ht="15" customHeight="1" x14ac:dyDescent="0.35">
      <c r="A254" s="22" t="s">
        <v>174</v>
      </c>
      <c r="B254" s="23" t="s">
        <v>175</v>
      </c>
      <c r="C254" s="1" t="s">
        <v>55</v>
      </c>
      <c r="D254" s="2" t="s">
        <v>166</v>
      </c>
      <c r="E254" s="2" t="s">
        <v>69</v>
      </c>
      <c r="F254" s="2">
        <v>10111595</v>
      </c>
      <c r="G254" s="26">
        <v>0.25</v>
      </c>
      <c r="H254" s="26">
        <v>0.75</v>
      </c>
      <c r="I254" s="27" t="s">
        <v>130</v>
      </c>
      <c r="J254" s="35">
        <v>104.21</v>
      </c>
      <c r="K254" s="10">
        <f t="shared" si="6"/>
        <v>1198.415</v>
      </c>
    </row>
    <row r="255" spans="1:11" ht="15" customHeight="1" x14ac:dyDescent="0.35">
      <c r="A255" s="22" t="s">
        <v>174</v>
      </c>
      <c r="B255" s="23" t="s">
        <v>175</v>
      </c>
      <c r="C255" s="1" t="s">
        <v>55</v>
      </c>
      <c r="D255" s="2" t="s">
        <v>74</v>
      </c>
      <c r="E255" s="2" t="s">
        <v>75</v>
      </c>
      <c r="F255" s="2">
        <v>10083341</v>
      </c>
      <c r="G255" s="26">
        <v>0.25</v>
      </c>
      <c r="H255" s="26">
        <v>0.75</v>
      </c>
      <c r="I255" s="27" t="s">
        <v>130</v>
      </c>
      <c r="J255" s="35">
        <v>104.21</v>
      </c>
      <c r="K255" s="10">
        <f t="shared" si="6"/>
        <v>1198.415</v>
      </c>
    </row>
    <row r="256" spans="1:11" ht="15" customHeight="1" x14ac:dyDescent="0.35">
      <c r="A256" s="22" t="s">
        <v>174</v>
      </c>
      <c r="B256" s="23" t="s">
        <v>175</v>
      </c>
      <c r="C256" s="1" t="s">
        <v>55</v>
      </c>
      <c r="D256" s="2" t="s">
        <v>58</v>
      </c>
      <c r="E256" s="2" t="s">
        <v>59</v>
      </c>
      <c r="F256" s="2">
        <v>10089010</v>
      </c>
      <c r="G256" s="26">
        <v>0.25</v>
      </c>
      <c r="H256" s="26">
        <v>0.3125</v>
      </c>
      <c r="I256" s="27" t="s">
        <v>171</v>
      </c>
      <c r="J256" s="35">
        <v>104.21</v>
      </c>
      <c r="K256" s="10">
        <f t="shared" si="6"/>
        <v>156.315</v>
      </c>
    </row>
    <row r="257" spans="1:11" ht="15" customHeight="1" x14ac:dyDescent="0.35">
      <c r="A257" s="22" t="s">
        <v>174</v>
      </c>
      <c r="B257" s="23" t="s">
        <v>175</v>
      </c>
      <c r="C257" s="1" t="s">
        <v>55</v>
      </c>
      <c r="D257" s="2" t="s">
        <v>76</v>
      </c>
      <c r="E257" s="2" t="s">
        <v>77</v>
      </c>
      <c r="F257" s="2">
        <v>10119067</v>
      </c>
      <c r="G257" s="26">
        <v>0.25</v>
      </c>
      <c r="H257" s="26">
        <v>0.3125</v>
      </c>
      <c r="I257" s="27" t="s">
        <v>171</v>
      </c>
      <c r="J257" s="35">
        <v>104.21</v>
      </c>
      <c r="K257" s="10">
        <f t="shared" si="6"/>
        <v>156.315</v>
      </c>
    </row>
    <row r="258" spans="1:11" ht="15" customHeight="1" x14ac:dyDescent="0.35">
      <c r="A258" s="22" t="s">
        <v>174</v>
      </c>
      <c r="B258" s="23" t="s">
        <v>175</v>
      </c>
      <c r="C258" s="1" t="s">
        <v>55</v>
      </c>
      <c r="D258" s="2" t="s">
        <v>60</v>
      </c>
      <c r="E258" s="2" t="s">
        <v>61</v>
      </c>
      <c r="F258" s="2">
        <v>10064329</v>
      </c>
      <c r="G258" s="26">
        <v>0.25</v>
      </c>
      <c r="H258" s="26">
        <v>0.3125</v>
      </c>
      <c r="I258" s="27" t="s">
        <v>171</v>
      </c>
      <c r="J258" s="35">
        <v>104.21</v>
      </c>
      <c r="K258" s="10">
        <f t="shared" si="6"/>
        <v>156.315</v>
      </c>
    </row>
    <row r="259" spans="1:11" ht="15" customHeight="1" x14ac:dyDescent="0.35">
      <c r="A259" s="22" t="s">
        <v>174</v>
      </c>
      <c r="B259" s="23" t="s">
        <v>175</v>
      </c>
      <c r="C259" s="1" t="s">
        <v>55</v>
      </c>
      <c r="D259" s="2" t="s">
        <v>66</v>
      </c>
      <c r="E259" s="2" t="s">
        <v>67</v>
      </c>
      <c r="F259" s="2">
        <v>10046140</v>
      </c>
      <c r="G259" s="26">
        <v>0.25</v>
      </c>
      <c r="H259" s="26">
        <v>0.3125</v>
      </c>
      <c r="I259" s="27" t="s">
        <v>171</v>
      </c>
      <c r="J259" s="35">
        <v>104.21</v>
      </c>
      <c r="K259" s="10">
        <f t="shared" si="6"/>
        <v>156.315</v>
      </c>
    </row>
    <row r="260" spans="1:11" ht="15" customHeight="1" x14ac:dyDescent="0.35">
      <c r="A260" s="22" t="s">
        <v>174</v>
      </c>
      <c r="B260" s="23" t="s">
        <v>175</v>
      </c>
      <c r="C260" s="1" t="s">
        <v>55</v>
      </c>
      <c r="D260" s="2" t="s">
        <v>72</v>
      </c>
      <c r="E260" s="2" t="s">
        <v>73</v>
      </c>
      <c r="F260" s="2">
        <v>10120235</v>
      </c>
      <c r="G260" s="26">
        <v>0.25</v>
      </c>
      <c r="H260" s="26">
        <v>0.3125</v>
      </c>
      <c r="I260" s="27" t="s">
        <v>171</v>
      </c>
      <c r="J260" s="35">
        <v>104.21</v>
      </c>
      <c r="K260" s="10">
        <f t="shared" si="6"/>
        <v>156.315</v>
      </c>
    </row>
    <row r="261" spans="1:11" ht="15" customHeight="1" x14ac:dyDescent="0.35">
      <c r="A261" s="41"/>
      <c r="B261" s="126"/>
      <c r="C261" s="127"/>
      <c r="D261" s="127"/>
      <c r="E261" s="127"/>
      <c r="F261" s="127"/>
      <c r="G261" s="127"/>
      <c r="H261" s="127"/>
      <c r="I261" s="127"/>
      <c r="J261" s="128"/>
      <c r="K261" s="42">
        <f>SUM(K246:K260)</f>
        <v>11096.125000000002</v>
      </c>
    </row>
    <row r="262" spans="1:11" ht="15" customHeight="1" x14ac:dyDescent="0.35">
      <c r="B262" s="17"/>
      <c r="C262" s="17"/>
      <c r="D262" s="17"/>
      <c r="E262" s="17"/>
    </row>
    <row r="263" spans="1:11" ht="15" customHeight="1" x14ac:dyDescent="0.35">
      <c r="A263" s="20" t="s">
        <v>14</v>
      </c>
      <c r="B263" s="20" t="s">
        <v>15</v>
      </c>
      <c r="C263" s="20" t="s">
        <v>16</v>
      </c>
      <c r="D263" s="20" t="s">
        <v>17</v>
      </c>
      <c r="E263" s="20" t="s">
        <v>18</v>
      </c>
      <c r="F263" s="20" t="s">
        <v>19</v>
      </c>
      <c r="G263" s="21" t="s">
        <v>20</v>
      </c>
      <c r="H263" s="20" t="s">
        <v>21</v>
      </c>
      <c r="I263" s="37" t="s">
        <v>22</v>
      </c>
      <c r="J263" s="34" t="s">
        <v>23</v>
      </c>
      <c r="K263" s="40" t="s">
        <v>24</v>
      </c>
    </row>
    <row r="264" spans="1:11" ht="15" customHeight="1" x14ac:dyDescent="0.35">
      <c r="A264" s="22" t="s">
        <v>178</v>
      </c>
      <c r="B264" s="23" t="s">
        <v>175</v>
      </c>
      <c r="C264" s="29" t="s">
        <v>31</v>
      </c>
      <c r="D264" s="29" t="s">
        <v>32</v>
      </c>
      <c r="E264" s="29" t="s">
        <v>33</v>
      </c>
      <c r="F264" s="29">
        <v>10004222</v>
      </c>
      <c r="G264" s="30" t="s">
        <v>179</v>
      </c>
      <c r="H264" s="31">
        <v>0.79166666666666663</v>
      </c>
      <c r="I264" s="32" t="s">
        <v>104</v>
      </c>
      <c r="J264" s="36">
        <v>411.22</v>
      </c>
      <c r="K264" s="10">
        <f>I264*J264</f>
        <v>1439.27</v>
      </c>
    </row>
    <row r="265" spans="1:11" ht="15" customHeight="1" x14ac:dyDescent="0.35">
      <c r="A265" s="22" t="s">
        <v>178</v>
      </c>
      <c r="B265" s="23" t="s">
        <v>175</v>
      </c>
      <c r="C265" s="23" t="s">
        <v>177</v>
      </c>
      <c r="D265" s="24" t="s">
        <v>172</v>
      </c>
      <c r="E265" s="25" t="s">
        <v>173</v>
      </c>
      <c r="F265" s="25">
        <v>10003160</v>
      </c>
      <c r="G265" s="26">
        <v>0.70833333333333337</v>
      </c>
      <c r="H265" s="26">
        <v>0.75</v>
      </c>
      <c r="I265" s="27" t="s">
        <v>180</v>
      </c>
      <c r="J265" s="35">
        <v>297.32</v>
      </c>
      <c r="K265" s="10">
        <f>I265*J265</f>
        <v>297.32</v>
      </c>
    </row>
    <row r="266" spans="1:11" ht="15" customHeight="1" x14ac:dyDescent="0.35">
      <c r="A266" s="22" t="s">
        <v>178</v>
      </c>
      <c r="B266" s="23" t="s">
        <v>175</v>
      </c>
      <c r="C266" s="1" t="s">
        <v>55</v>
      </c>
      <c r="D266" s="2" t="s">
        <v>56</v>
      </c>
      <c r="E266" s="2" t="s">
        <v>57</v>
      </c>
      <c r="F266" s="2">
        <v>10087445</v>
      </c>
      <c r="G266" s="26">
        <v>0.70833333333333337</v>
      </c>
      <c r="H266" s="26">
        <v>0.75</v>
      </c>
      <c r="I266" s="27" t="s">
        <v>180</v>
      </c>
      <c r="J266" s="35">
        <v>156.36000000000001</v>
      </c>
      <c r="K266" s="10">
        <f t="shared" ref="K266:K271" si="7">I266*J266</f>
        <v>156.36000000000001</v>
      </c>
    </row>
    <row r="267" spans="1:11" ht="15" customHeight="1" x14ac:dyDescent="0.35">
      <c r="A267" s="22" t="s">
        <v>178</v>
      </c>
      <c r="B267" s="23" t="s">
        <v>175</v>
      </c>
      <c r="C267" s="1" t="s">
        <v>55</v>
      </c>
      <c r="D267" s="2" t="s">
        <v>166</v>
      </c>
      <c r="E267" s="2" t="s">
        <v>69</v>
      </c>
      <c r="F267" s="2">
        <v>10111595</v>
      </c>
      <c r="G267" s="26">
        <v>0.70833333333333337</v>
      </c>
      <c r="H267" s="26">
        <v>0.75</v>
      </c>
      <c r="I267" s="27" t="s">
        <v>180</v>
      </c>
      <c r="J267" s="35">
        <v>156.36000000000001</v>
      </c>
      <c r="K267" s="10">
        <f t="shared" si="7"/>
        <v>156.36000000000001</v>
      </c>
    </row>
    <row r="268" spans="1:11" ht="15" customHeight="1" x14ac:dyDescent="0.35">
      <c r="A268" s="22" t="s">
        <v>178</v>
      </c>
      <c r="B268" s="23" t="s">
        <v>175</v>
      </c>
      <c r="C268" s="1" t="s">
        <v>55</v>
      </c>
      <c r="D268" s="2" t="s">
        <v>74</v>
      </c>
      <c r="E268" s="2" t="s">
        <v>75</v>
      </c>
      <c r="F268" s="2">
        <v>10083341</v>
      </c>
      <c r="G268" s="26">
        <v>0.70833333333333337</v>
      </c>
      <c r="H268" s="26">
        <v>0.75</v>
      </c>
      <c r="I268" s="27" t="s">
        <v>180</v>
      </c>
      <c r="J268" s="35">
        <v>156.36000000000001</v>
      </c>
      <c r="K268" s="10">
        <f t="shared" si="7"/>
        <v>156.36000000000001</v>
      </c>
    </row>
    <row r="269" spans="1:11" ht="15" customHeight="1" x14ac:dyDescent="0.35">
      <c r="A269" s="22" t="s">
        <v>178</v>
      </c>
      <c r="B269" s="23" t="s">
        <v>175</v>
      </c>
      <c r="C269" s="1" t="s">
        <v>55</v>
      </c>
      <c r="D269" s="2" t="s">
        <v>76</v>
      </c>
      <c r="E269" s="2" t="s">
        <v>77</v>
      </c>
      <c r="F269" s="2">
        <v>10119067</v>
      </c>
      <c r="G269" s="26">
        <v>0.70833333333333337</v>
      </c>
      <c r="H269" s="26">
        <v>0.75</v>
      </c>
      <c r="I269" s="27" t="s">
        <v>180</v>
      </c>
      <c r="J269" s="35">
        <v>156.36000000000001</v>
      </c>
      <c r="K269" s="10">
        <f t="shared" si="7"/>
        <v>156.36000000000001</v>
      </c>
    </row>
    <row r="270" spans="1:11" ht="15" customHeight="1" x14ac:dyDescent="0.35">
      <c r="A270" s="22" t="s">
        <v>178</v>
      </c>
      <c r="B270" s="23" t="s">
        <v>175</v>
      </c>
      <c r="C270" s="1" t="s">
        <v>55</v>
      </c>
      <c r="D270" s="2" t="s">
        <v>60</v>
      </c>
      <c r="E270" s="2" t="s">
        <v>61</v>
      </c>
      <c r="F270" s="2">
        <v>10064329</v>
      </c>
      <c r="G270" s="26">
        <v>0.70833333333333337</v>
      </c>
      <c r="H270" s="26">
        <v>0.75</v>
      </c>
      <c r="I270" s="27" t="s">
        <v>180</v>
      </c>
      <c r="J270" s="35">
        <v>156.36000000000001</v>
      </c>
      <c r="K270" s="10">
        <f t="shared" si="7"/>
        <v>156.36000000000001</v>
      </c>
    </row>
    <row r="271" spans="1:11" ht="15" customHeight="1" x14ac:dyDescent="0.35">
      <c r="A271" s="22" t="s">
        <v>178</v>
      </c>
      <c r="B271" s="23" t="s">
        <v>175</v>
      </c>
      <c r="C271" s="1" t="s">
        <v>55</v>
      </c>
      <c r="D271" s="2" t="s">
        <v>66</v>
      </c>
      <c r="E271" s="2" t="s">
        <v>67</v>
      </c>
      <c r="F271" s="2">
        <v>10046140</v>
      </c>
      <c r="G271" s="26">
        <v>0.70833333333333337</v>
      </c>
      <c r="H271" s="26">
        <v>0.75</v>
      </c>
      <c r="I271" s="27" t="s">
        <v>171</v>
      </c>
      <c r="J271" s="35">
        <v>156.36000000000001</v>
      </c>
      <c r="K271" s="10">
        <f t="shared" si="7"/>
        <v>234.54000000000002</v>
      </c>
    </row>
    <row r="272" spans="1:11" ht="15" customHeight="1" x14ac:dyDescent="0.35">
      <c r="A272" s="41"/>
      <c r="B272" s="126"/>
      <c r="C272" s="127"/>
      <c r="D272" s="127"/>
      <c r="E272" s="127"/>
      <c r="F272" s="127"/>
      <c r="G272" s="127"/>
      <c r="H272" s="127"/>
      <c r="I272" s="127"/>
      <c r="J272" s="128"/>
      <c r="K272" s="42">
        <f>SUM(K264:K271)</f>
        <v>2752.9300000000003</v>
      </c>
    </row>
    <row r="274" spans="1:11" ht="15" customHeight="1" x14ac:dyDescent="0.35">
      <c r="A274" s="20" t="s">
        <v>14</v>
      </c>
      <c r="B274" s="20" t="s">
        <v>15</v>
      </c>
      <c r="C274" s="20" t="s">
        <v>16</v>
      </c>
      <c r="D274" s="20" t="s">
        <v>17</v>
      </c>
      <c r="E274" s="20" t="s">
        <v>18</v>
      </c>
      <c r="F274" s="20" t="s">
        <v>19</v>
      </c>
      <c r="G274" s="21" t="s">
        <v>20</v>
      </c>
      <c r="H274" s="20" t="s">
        <v>21</v>
      </c>
      <c r="I274" s="37" t="s">
        <v>22</v>
      </c>
      <c r="J274" s="34" t="s">
        <v>23</v>
      </c>
      <c r="K274" s="40" t="s">
        <v>24</v>
      </c>
    </row>
    <row r="275" spans="1:11" ht="15" customHeight="1" x14ac:dyDescent="0.35">
      <c r="A275" s="22" t="s">
        <v>87</v>
      </c>
      <c r="B275" s="23" t="s">
        <v>181</v>
      </c>
      <c r="C275" s="29" t="s">
        <v>31</v>
      </c>
      <c r="D275" s="29" t="s">
        <v>32</v>
      </c>
      <c r="E275" s="29" t="s">
        <v>33</v>
      </c>
      <c r="F275" s="29">
        <v>10004222</v>
      </c>
      <c r="G275" s="30" t="s">
        <v>182</v>
      </c>
      <c r="H275" s="31">
        <v>0.29166666666666669</v>
      </c>
      <c r="I275" s="32" t="s">
        <v>104</v>
      </c>
      <c r="J275" s="36">
        <v>411.22</v>
      </c>
      <c r="K275" s="10">
        <f>I275*J275</f>
        <v>1439.27</v>
      </c>
    </row>
    <row r="276" spans="1:11" ht="15" customHeight="1" x14ac:dyDescent="0.35">
      <c r="A276" s="22" t="s">
        <v>87</v>
      </c>
      <c r="B276" s="23" t="s">
        <v>181</v>
      </c>
      <c r="C276" s="23" t="s">
        <v>177</v>
      </c>
      <c r="D276" s="24" t="s">
        <v>172</v>
      </c>
      <c r="E276" s="25" t="s">
        <v>173</v>
      </c>
      <c r="F276" s="25">
        <v>10003160</v>
      </c>
      <c r="G276" s="30" t="s">
        <v>182</v>
      </c>
      <c r="H276" s="26">
        <v>0.35416666666666669</v>
      </c>
      <c r="I276" s="27" t="s">
        <v>82</v>
      </c>
      <c r="J276" s="35">
        <v>397.32</v>
      </c>
      <c r="K276" s="10">
        <f>I276*J276</f>
        <v>1787.94</v>
      </c>
    </row>
    <row r="277" spans="1:11" ht="15" customHeight="1" x14ac:dyDescent="0.35">
      <c r="A277" s="22" t="s">
        <v>87</v>
      </c>
      <c r="B277" s="23" t="s">
        <v>181</v>
      </c>
      <c r="C277" s="23" t="s">
        <v>37</v>
      </c>
      <c r="D277" s="24" t="s">
        <v>41</v>
      </c>
      <c r="E277" s="25" t="s">
        <v>42</v>
      </c>
      <c r="F277" s="25">
        <v>10041721</v>
      </c>
      <c r="G277" s="30" t="s">
        <v>182</v>
      </c>
      <c r="H277" s="26">
        <v>0.35416666666666669</v>
      </c>
      <c r="I277" s="27" t="s">
        <v>82</v>
      </c>
      <c r="J277" s="35">
        <v>232.04</v>
      </c>
      <c r="K277" s="10">
        <f t="shared" ref="K277:K291" si="8">I277*J277</f>
        <v>1044.18</v>
      </c>
    </row>
    <row r="278" spans="1:11" ht="15" customHeight="1" x14ac:dyDescent="0.35">
      <c r="A278" s="22" t="s">
        <v>87</v>
      </c>
      <c r="B278" s="23" t="s">
        <v>181</v>
      </c>
      <c r="C278" s="23" t="s">
        <v>45</v>
      </c>
      <c r="D278" s="2" t="s">
        <v>50</v>
      </c>
      <c r="E278" s="2" t="s">
        <v>47</v>
      </c>
      <c r="F278" s="2">
        <v>10035239</v>
      </c>
      <c r="G278" s="30" t="s">
        <v>182</v>
      </c>
      <c r="H278" s="26">
        <v>0.35416666666666669</v>
      </c>
      <c r="I278" s="27" t="s">
        <v>82</v>
      </c>
      <c r="J278" s="35">
        <v>200.05</v>
      </c>
      <c r="K278" s="10">
        <f t="shared" si="8"/>
        <v>900.22500000000002</v>
      </c>
    </row>
    <row r="279" spans="1:11" ht="15" customHeight="1" x14ac:dyDescent="0.35">
      <c r="A279" s="22" t="s">
        <v>87</v>
      </c>
      <c r="B279" s="23" t="s">
        <v>181</v>
      </c>
      <c r="C279" s="23" t="s">
        <v>45</v>
      </c>
      <c r="D279" s="2" t="s">
        <v>142</v>
      </c>
      <c r="E279" s="2" t="s">
        <v>143</v>
      </c>
      <c r="F279" s="2">
        <v>10046162</v>
      </c>
      <c r="G279" s="30" t="s">
        <v>183</v>
      </c>
      <c r="H279" s="26">
        <v>0.35416666666666669</v>
      </c>
      <c r="I279" s="27" t="s">
        <v>89</v>
      </c>
      <c r="J279" s="35">
        <v>200.05</v>
      </c>
      <c r="K279" s="10">
        <f t="shared" si="8"/>
        <v>1000.25</v>
      </c>
    </row>
    <row r="280" spans="1:11" ht="15" customHeight="1" x14ac:dyDescent="0.35">
      <c r="A280" s="22" t="s">
        <v>87</v>
      </c>
      <c r="B280" s="23" t="s">
        <v>181</v>
      </c>
      <c r="C280" s="23" t="s">
        <v>45</v>
      </c>
      <c r="D280" s="2" t="s">
        <v>184</v>
      </c>
      <c r="E280" s="2" t="s">
        <v>185</v>
      </c>
      <c r="F280" s="2">
        <v>10038088</v>
      </c>
      <c r="G280" s="30" t="s">
        <v>182</v>
      </c>
      <c r="H280" s="26">
        <v>0.35416666666666669</v>
      </c>
      <c r="I280" s="27" t="s">
        <v>82</v>
      </c>
      <c r="J280" s="35">
        <v>200.05</v>
      </c>
      <c r="K280" s="10">
        <f t="shared" si="8"/>
        <v>900.22500000000002</v>
      </c>
    </row>
    <row r="281" spans="1:11" ht="15" customHeight="1" x14ac:dyDescent="0.35">
      <c r="A281" s="22" t="s">
        <v>87</v>
      </c>
      <c r="B281" s="23" t="s">
        <v>181</v>
      </c>
      <c r="C281" s="23" t="s">
        <v>45</v>
      </c>
      <c r="D281" s="2" t="s">
        <v>124</v>
      </c>
      <c r="E281" s="2" t="s">
        <v>125</v>
      </c>
      <c r="F281" s="2">
        <v>10038880</v>
      </c>
      <c r="G281" s="30" t="s">
        <v>182</v>
      </c>
      <c r="H281" s="26">
        <v>0.35416666666666669</v>
      </c>
      <c r="I281" s="27" t="s">
        <v>82</v>
      </c>
      <c r="J281" s="35">
        <v>200.05</v>
      </c>
      <c r="K281" s="10">
        <f t="shared" si="8"/>
        <v>900.22500000000002</v>
      </c>
    </row>
    <row r="282" spans="1:11" ht="15" customHeight="1" x14ac:dyDescent="0.35">
      <c r="A282" s="22" t="s">
        <v>87</v>
      </c>
      <c r="B282" s="23" t="s">
        <v>181</v>
      </c>
      <c r="C282" s="1" t="s">
        <v>55</v>
      </c>
      <c r="D282" s="2" t="s">
        <v>56</v>
      </c>
      <c r="E282" s="2" t="s">
        <v>57</v>
      </c>
      <c r="F282" s="2">
        <v>10087445</v>
      </c>
      <c r="G282" s="30" t="s">
        <v>182</v>
      </c>
      <c r="H282" s="26">
        <v>0.35416666666666669</v>
      </c>
      <c r="I282" s="27" t="s">
        <v>186</v>
      </c>
      <c r="J282" s="35">
        <v>156.36000000000001</v>
      </c>
      <c r="K282" s="10">
        <f t="shared" si="8"/>
        <v>70.362000000000009</v>
      </c>
    </row>
    <row r="283" spans="1:11" ht="15" customHeight="1" x14ac:dyDescent="0.35">
      <c r="A283" s="22" t="s">
        <v>87</v>
      </c>
      <c r="B283" s="23" t="s">
        <v>181</v>
      </c>
      <c r="C283" s="1" t="s">
        <v>55</v>
      </c>
      <c r="D283" s="2" t="s">
        <v>117</v>
      </c>
      <c r="E283" s="2" t="s">
        <v>118</v>
      </c>
      <c r="F283" s="2">
        <v>10113517</v>
      </c>
      <c r="G283" s="30" t="s">
        <v>182</v>
      </c>
      <c r="H283" s="26">
        <v>0.35416666666666669</v>
      </c>
      <c r="I283" s="27" t="s">
        <v>82</v>
      </c>
      <c r="J283" s="35">
        <v>156.36000000000001</v>
      </c>
      <c r="K283" s="10">
        <f t="shared" si="8"/>
        <v>703.62000000000012</v>
      </c>
    </row>
    <row r="284" spans="1:11" ht="15" customHeight="1" x14ac:dyDescent="0.35">
      <c r="A284" s="22" t="s">
        <v>87</v>
      </c>
      <c r="B284" s="23" t="s">
        <v>181</v>
      </c>
      <c r="C284" s="1" t="s">
        <v>55</v>
      </c>
      <c r="D284" s="2" t="s">
        <v>70</v>
      </c>
      <c r="E284" s="2" t="s">
        <v>71</v>
      </c>
      <c r="F284" s="2">
        <v>10109583</v>
      </c>
      <c r="G284" s="30" t="s">
        <v>182</v>
      </c>
      <c r="H284" s="26">
        <v>0.35416666666666669</v>
      </c>
      <c r="I284" s="27" t="s">
        <v>82</v>
      </c>
      <c r="J284" s="35">
        <v>156.36000000000001</v>
      </c>
      <c r="K284" s="10">
        <f t="shared" si="8"/>
        <v>703.62000000000012</v>
      </c>
    </row>
    <row r="285" spans="1:11" ht="15" customHeight="1" x14ac:dyDescent="0.35">
      <c r="A285" s="22" t="s">
        <v>87</v>
      </c>
      <c r="B285" s="23" t="s">
        <v>181</v>
      </c>
      <c r="C285" s="1" t="s">
        <v>55</v>
      </c>
      <c r="D285" s="2" t="s">
        <v>74</v>
      </c>
      <c r="E285" s="2" t="s">
        <v>75</v>
      </c>
      <c r="F285" s="2">
        <v>10083341</v>
      </c>
      <c r="G285" s="30" t="s">
        <v>182</v>
      </c>
      <c r="H285" s="26">
        <v>0.35416666666666669</v>
      </c>
      <c r="I285" s="27" t="s">
        <v>82</v>
      </c>
      <c r="J285" s="35">
        <v>156.36000000000001</v>
      </c>
      <c r="K285" s="10">
        <f t="shared" si="8"/>
        <v>703.62000000000012</v>
      </c>
    </row>
    <row r="286" spans="1:11" ht="15" customHeight="1" x14ac:dyDescent="0.35">
      <c r="A286" s="22" t="s">
        <v>87</v>
      </c>
      <c r="B286" s="23" t="s">
        <v>181</v>
      </c>
      <c r="C286" s="1" t="s">
        <v>55</v>
      </c>
      <c r="D286" s="2" t="s">
        <v>58</v>
      </c>
      <c r="E286" s="2" t="s">
        <v>59</v>
      </c>
      <c r="F286" s="2">
        <v>10089010</v>
      </c>
      <c r="G286" s="30" t="s">
        <v>182</v>
      </c>
      <c r="H286" s="26">
        <v>0.35416666666666669</v>
      </c>
      <c r="I286" s="27" t="s">
        <v>82</v>
      </c>
      <c r="J286" s="35">
        <v>156.36000000000001</v>
      </c>
      <c r="K286" s="10">
        <f t="shared" si="8"/>
        <v>703.62000000000012</v>
      </c>
    </row>
    <row r="287" spans="1:11" ht="15" customHeight="1" x14ac:dyDescent="0.35">
      <c r="A287" s="22" t="s">
        <v>87</v>
      </c>
      <c r="B287" s="23" t="s">
        <v>181</v>
      </c>
      <c r="C287" s="1" t="s">
        <v>55</v>
      </c>
      <c r="D287" s="2" t="s">
        <v>60</v>
      </c>
      <c r="E287" s="2" t="s">
        <v>61</v>
      </c>
      <c r="F287" s="2">
        <v>10064329</v>
      </c>
      <c r="G287" s="30" t="s">
        <v>182</v>
      </c>
      <c r="H287" s="26">
        <v>0.35416666666666669</v>
      </c>
      <c r="I287" s="27" t="s">
        <v>82</v>
      </c>
      <c r="J287" s="35">
        <v>156.36000000000001</v>
      </c>
      <c r="K287" s="10">
        <f t="shared" si="8"/>
        <v>703.62000000000012</v>
      </c>
    </row>
    <row r="288" spans="1:11" ht="15" customHeight="1" x14ac:dyDescent="0.35">
      <c r="A288" s="22" t="s">
        <v>87</v>
      </c>
      <c r="B288" s="23" t="s">
        <v>181</v>
      </c>
      <c r="C288" s="1" t="s">
        <v>55</v>
      </c>
      <c r="D288" s="2" t="s">
        <v>66</v>
      </c>
      <c r="E288" s="2" t="s">
        <v>67</v>
      </c>
      <c r="F288" s="2">
        <v>10046140</v>
      </c>
      <c r="G288" s="30" t="s">
        <v>182</v>
      </c>
      <c r="H288" s="26">
        <v>0.35416666666666669</v>
      </c>
      <c r="I288" s="27" t="s">
        <v>82</v>
      </c>
      <c r="J288" s="35">
        <v>156.36000000000001</v>
      </c>
      <c r="K288" s="10">
        <f t="shared" si="8"/>
        <v>703.62000000000012</v>
      </c>
    </row>
    <row r="289" spans="1:11" ht="15" customHeight="1" x14ac:dyDescent="0.35">
      <c r="A289" s="22" t="s">
        <v>87</v>
      </c>
      <c r="B289" s="23" t="s">
        <v>181</v>
      </c>
      <c r="C289" s="1" t="s">
        <v>55</v>
      </c>
      <c r="D289" s="2" t="s">
        <v>64</v>
      </c>
      <c r="E289" s="2" t="s">
        <v>65</v>
      </c>
      <c r="F289" s="2">
        <v>10046442</v>
      </c>
      <c r="G289" s="30" t="s">
        <v>182</v>
      </c>
      <c r="H289" s="26">
        <v>0.35416666666666669</v>
      </c>
      <c r="I289" s="27" t="s">
        <v>82</v>
      </c>
      <c r="J289" s="35">
        <v>156.36000000000001</v>
      </c>
      <c r="K289" s="10">
        <f t="shared" si="8"/>
        <v>703.62000000000012</v>
      </c>
    </row>
    <row r="290" spans="1:11" ht="15" customHeight="1" x14ac:dyDescent="0.35">
      <c r="A290" s="22" t="s">
        <v>87</v>
      </c>
      <c r="B290" s="23" t="s">
        <v>181</v>
      </c>
      <c r="C290" s="1" t="s">
        <v>55</v>
      </c>
      <c r="D290" s="2" t="s">
        <v>115</v>
      </c>
      <c r="E290" s="2" t="s">
        <v>116</v>
      </c>
      <c r="F290" s="2">
        <v>10122273</v>
      </c>
      <c r="G290" s="30" t="s">
        <v>182</v>
      </c>
      <c r="H290" s="26">
        <v>0.35416666666666669</v>
      </c>
      <c r="I290" s="27" t="s">
        <v>82</v>
      </c>
      <c r="J290" s="35">
        <v>156.36000000000001</v>
      </c>
      <c r="K290" s="10">
        <f t="shared" si="8"/>
        <v>703.62000000000012</v>
      </c>
    </row>
    <row r="291" spans="1:11" ht="15" customHeight="1" x14ac:dyDescent="0.35">
      <c r="A291" s="22" t="s">
        <v>87</v>
      </c>
      <c r="B291" s="23" t="s">
        <v>181</v>
      </c>
      <c r="C291" s="1" t="s">
        <v>55</v>
      </c>
      <c r="D291" s="2" t="s">
        <v>166</v>
      </c>
      <c r="E291" s="2" t="s">
        <v>69</v>
      </c>
      <c r="F291" s="2">
        <v>10111595</v>
      </c>
      <c r="G291" s="30" t="s">
        <v>183</v>
      </c>
      <c r="H291" s="26">
        <v>0.35416666666666669</v>
      </c>
      <c r="I291" s="27" t="s">
        <v>89</v>
      </c>
      <c r="J291" s="35">
        <v>156.36000000000001</v>
      </c>
      <c r="K291" s="10">
        <f t="shared" si="8"/>
        <v>781.80000000000007</v>
      </c>
    </row>
    <row r="292" spans="1:11" ht="15" customHeight="1" x14ac:dyDescent="0.35">
      <c r="A292" s="41"/>
      <c r="B292" s="126"/>
      <c r="C292" s="127"/>
      <c r="D292" s="127"/>
      <c r="E292" s="127"/>
      <c r="F292" s="127"/>
      <c r="G292" s="127"/>
      <c r="H292" s="127"/>
      <c r="I292" s="127"/>
      <c r="J292" s="128"/>
      <c r="K292" s="42">
        <f>SUM(K275:K291)</f>
        <v>14453.437000000007</v>
      </c>
    </row>
  </sheetData>
  <mergeCells count="18">
    <mergeCell ref="B180:J180"/>
    <mergeCell ref="B208:J208"/>
    <mergeCell ref="B292:J292"/>
    <mergeCell ref="B243:J243"/>
    <mergeCell ref="B261:J261"/>
    <mergeCell ref="B272:J272"/>
    <mergeCell ref="B146:J146"/>
    <mergeCell ref="A1:B1"/>
    <mergeCell ref="D1:G1"/>
    <mergeCell ref="A2:B2"/>
    <mergeCell ref="D2:G2"/>
    <mergeCell ref="A3:B3"/>
    <mergeCell ref="D3:G3"/>
    <mergeCell ref="B32:J32"/>
    <mergeCell ref="B54:J54"/>
    <mergeCell ref="B82:J82"/>
    <mergeCell ref="B105:J105"/>
    <mergeCell ref="B128:J128"/>
  </mergeCells>
  <pageMargins left="0.59055118110236227" right="0.39370078740157483" top="0.59055118110236227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Summary</vt:lpstr>
      <vt:lpstr>Sheet3</vt:lpstr>
      <vt:lpstr>info</vt:lpstr>
      <vt:lpstr>Area North</vt:lpstr>
      <vt:lpstr>Area East</vt:lpstr>
      <vt:lpstr>Area West</vt:lpstr>
      <vt:lpstr>Area South</vt:lpstr>
      <vt:lpstr>'Area South'!Print_Titles</vt:lpstr>
      <vt:lpstr>info!Print_Titles</vt:lpstr>
    </vt:vector>
  </TitlesOfParts>
  <Company>City of Cape 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Tarryn Gordon</dc:creator>
  <cp:lastModifiedBy>Lynne Saayman</cp:lastModifiedBy>
  <cp:lastPrinted>2023-09-06T12:18:56Z</cp:lastPrinted>
  <dcterms:created xsi:type="dcterms:W3CDTF">2023-08-15T06:07:32Z</dcterms:created>
  <dcterms:modified xsi:type="dcterms:W3CDTF">2023-09-11T11:45:57Z</dcterms:modified>
</cp:coreProperties>
</file>